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0\M20-076 Dříteč- zkapacitnění vodovodu\rozpočet\aktualizace 06_24\"/>
    </mc:Choice>
  </mc:AlternateContent>
  <bookViews>
    <workbookView xWindow="0" yWindow="0" windowWidth="0" windowHeight="0"/>
  </bookViews>
  <sheets>
    <sheet name="Rekapitulace stavby" sheetId="1" r:id="rId1"/>
    <sheet name="SO 01 - Vodovodní řad" sheetId="2" r:id="rId2"/>
    <sheet name="SO 02 - Armaturní šachta" sheetId="3" r:id="rId3"/>
    <sheet name="SO 03 - Přípojka NN" sheetId="4" r:id="rId4"/>
    <sheet name="VON - Vedlejší a ostatní 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Vodovodní řad'!$C$128:$K$571</definedName>
    <definedName name="_xlnm.Print_Area" localSheetId="1">'SO 01 - Vodovodní řad'!$C$4:$J$76,'SO 01 - Vodovodní řad'!$C$82:$J$110,'SO 01 - Vodovodní řad'!$C$116:$K$571</definedName>
    <definedName name="_xlnm.Print_Titles" localSheetId="1">'SO 01 - Vodovodní řad'!$128:$128</definedName>
    <definedName name="_xlnm._FilterDatabase" localSheetId="2" hidden="1">'SO 02 - Armaturní šachta'!$C$121:$K$218</definedName>
    <definedName name="_xlnm.Print_Area" localSheetId="2">'SO 02 - Armaturní šachta'!$C$4:$J$76,'SO 02 - Armaturní šachta'!$C$82:$J$103,'SO 02 - Armaturní šachta'!$C$109:$K$218</definedName>
    <definedName name="_xlnm.Print_Titles" localSheetId="2">'SO 02 - Armaturní šachta'!$121:$121</definedName>
    <definedName name="_xlnm._FilterDatabase" localSheetId="3" hidden="1">'SO 03 - Přípojka NN'!$C$119:$K$168</definedName>
    <definedName name="_xlnm.Print_Area" localSheetId="3">'SO 03 - Přípojka NN'!$C$4:$J$76,'SO 03 - Přípojka NN'!$C$82:$J$101,'SO 03 - Přípojka NN'!$C$107:$K$168</definedName>
    <definedName name="_xlnm.Print_Titles" localSheetId="3">'SO 03 - Přípojka NN'!$119:$119</definedName>
    <definedName name="_xlnm._FilterDatabase" localSheetId="4" hidden="1">'VON - Vedlejší a ostatní ...'!$C$123:$K$164</definedName>
    <definedName name="_xlnm.Print_Area" localSheetId="4">'VON - Vedlejší a ostatní ...'!$C$4:$J$76,'VON - Vedlejší a ostatní ...'!$C$82:$J$105,'VON - Vedlejší a ostatní ...'!$C$111:$K$164</definedName>
    <definedName name="_xlnm.Print_Titles" localSheetId="4">'VON - Vedlejší a ostatní ...'!$123:$123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4" r="J37"/>
  <c r="J36"/>
  <c i="1" r="AY97"/>
  <c i="4" r="J35"/>
  <c i="1" r="AX97"/>
  <c i="4"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3" r="J37"/>
  <c r="J36"/>
  <c i="1" r="AY96"/>
  <c i="3" r="J35"/>
  <c i="1" r="AX96"/>
  <c i="3" r="BI217"/>
  <c r="BH217"/>
  <c r="BG217"/>
  <c r="BF217"/>
  <c r="T217"/>
  <c r="T216"/>
  <c r="R217"/>
  <c r="R216"/>
  <c r="P217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9"/>
  <c r="J118"/>
  <c r="F118"/>
  <c r="F116"/>
  <c r="E114"/>
  <c r="J92"/>
  <c r="J91"/>
  <c r="F91"/>
  <c r="F89"/>
  <c r="E87"/>
  <c r="J18"/>
  <c r="E18"/>
  <c r="F92"/>
  <c r="J17"/>
  <c r="J12"/>
  <c r="J89"/>
  <c r="E7"/>
  <c r="E85"/>
  <c i="2" r="J37"/>
  <c r="J36"/>
  <c i="1" r="AY95"/>
  <c i="2" r="J35"/>
  <c i="1" r="AX95"/>
  <c i="2"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T557"/>
  <c r="R558"/>
  <c r="R557"/>
  <c r="P558"/>
  <c r="P557"/>
  <c r="BI553"/>
  <c r="BH553"/>
  <c r="BG553"/>
  <c r="BF553"/>
  <c r="T553"/>
  <c r="R553"/>
  <c r="P553"/>
  <c r="BI548"/>
  <c r="BH548"/>
  <c r="BG548"/>
  <c r="BF548"/>
  <c r="T548"/>
  <c r="R548"/>
  <c r="P548"/>
  <c r="BI546"/>
  <c r="BH546"/>
  <c r="BG546"/>
  <c r="BF546"/>
  <c r="T546"/>
  <c r="R546"/>
  <c r="P546"/>
  <c r="BI543"/>
  <c r="BH543"/>
  <c r="BG543"/>
  <c r="BF543"/>
  <c r="T543"/>
  <c r="R543"/>
  <c r="P543"/>
  <c r="BI535"/>
  <c r="BH535"/>
  <c r="BG535"/>
  <c r="BF535"/>
  <c r="T535"/>
  <c r="R535"/>
  <c r="P535"/>
  <c r="BI532"/>
  <c r="BH532"/>
  <c r="BG532"/>
  <c r="BF532"/>
  <c r="T532"/>
  <c r="R532"/>
  <c r="P532"/>
  <c r="BI530"/>
  <c r="BH530"/>
  <c r="BG530"/>
  <c r="BF530"/>
  <c r="T530"/>
  <c r="R530"/>
  <c r="P530"/>
  <c r="BI526"/>
  <c r="BH526"/>
  <c r="BG526"/>
  <c r="BF526"/>
  <c r="T526"/>
  <c r="R526"/>
  <c r="P526"/>
  <c r="BI522"/>
  <c r="BH522"/>
  <c r="BG522"/>
  <c r="BF522"/>
  <c r="T522"/>
  <c r="R522"/>
  <c r="P522"/>
  <c r="BI518"/>
  <c r="BH518"/>
  <c r="BG518"/>
  <c r="BF518"/>
  <c r="T518"/>
  <c r="R518"/>
  <c r="P518"/>
  <c r="BI514"/>
  <c r="BH514"/>
  <c r="BG514"/>
  <c r="BF514"/>
  <c r="T514"/>
  <c r="R514"/>
  <c r="P514"/>
  <c r="BI489"/>
  <c r="BH489"/>
  <c r="BG489"/>
  <c r="BF489"/>
  <c r="T489"/>
  <c r="R489"/>
  <c r="P489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6"/>
  <c r="BH466"/>
  <c r="BG466"/>
  <c r="BF466"/>
  <c r="T466"/>
  <c r="R466"/>
  <c r="P466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6"/>
  <c r="BH396"/>
  <c r="BG396"/>
  <c r="BF396"/>
  <c r="T396"/>
  <c r="R396"/>
  <c r="P396"/>
  <c r="BI395"/>
  <c r="BH395"/>
  <c r="BG395"/>
  <c r="BF395"/>
  <c r="T395"/>
  <c r="R395"/>
  <c r="P395"/>
  <c r="BI392"/>
  <c r="BH392"/>
  <c r="BG392"/>
  <c r="BF392"/>
  <c r="T392"/>
  <c r="R392"/>
  <c r="P392"/>
  <c r="BI391"/>
  <c r="BH391"/>
  <c r="BG391"/>
  <c r="BF391"/>
  <c r="T391"/>
  <c r="R391"/>
  <c r="P391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4"/>
  <c r="BH354"/>
  <c r="BG354"/>
  <c r="BF354"/>
  <c r="T354"/>
  <c r="R354"/>
  <c r="P354"/>
  <c r="BI348"/>
  <c r="BH348"/>
  <c r="BG348"/>
  <c r="BF348"/>
  <c r="T348"/>
  <c r="R348"/>
  <c r="P348"/>
  <c r="BI344"/>
  <c r="BH344"/>
  <c r="BG344"/>
  <c r="BF344"/>
  <c r="T344"/>
  <c r="R344"/>
  <c r="P344"/>
  <c r="BI338"/>
  <c r="BH338"/>
  <c r="BG338"/>
  <c r="BF338"/>
  <c r="T338"/>
  <c r="R338"/>
  <c r="P338"/>
  <c r="BI336"/>
  <c r="BH336"/>
  <c r="BG336"/>
  <c r="BF336"/>
  <c r="T336"/>
  <c r="R336"/>
  <c r="P336"/>
  <c r="BI330"/>
  <c r="BH330"/>
  <c r="BG330"/>
  <c r="BF330"/>
  <c r="T330"/>
  <c r="R330"/>
  <c r="P330"/>
  <c r="BI327"/>
  <c r="BH327"/>
  <c r="BG327"/>
  <c r="BF327"/>
  <c r="T327"/>
  <c r="R327"/>
  <c r="P327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09"/>
  <c r="BH309"/>
  <c r="BG309"/>
  <c r="BF309"/>
  <c r="T309"/>
  <c r="R309"/>
  <c r="P309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6"/>
  <c r="BH286"/>
  <c r="BG286"/>
  <c r="BF286"/>
  <c r="T286"/>
  <c r="T279"/>
  <c r="R286"/>
  <c r="R279"/>
  <c r="P286"/>
  <c r="P279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5"/>
  <c r="BH225"/>
  <c r="BG225"/>
  <c r="BF225"/>
  <c r="T225"/>
  <c r="R225"/>
  <c r="P225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06"/>
  <c r="BH206"/>
  <c r="BG206"/>
  <c r="BF206"/>
  <c r="T206"/>
  <c r="R206"/>
  <c r="P206"/>
  <c r="BI199"/>
  <c r="BH199"/>
  <c r="BG199"/>
  <c r="BF199"/>
  <c r="T199"/>
  <c r="R199"/>
  <c r="P199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5"/>
  <c r="BH165"/>
  <c r="BG165"/>
  <c r="BF165"/>
  <c r="T165"/>
  <c r="R165"/>
  <c r="P165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1"/>
  <c r="BH141"/>
  <c r="BG141"/>
  <c r="BF141"/>
  <c r="T141"/>
  <c r="R141"/>
  <c r="P141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1" r="L90"/>
  <c r="AM90"/>
  <c r="AM89"/>
  <c r="L89"/>
  <c r="AM87"/>
  <c r="L87"/>
  <c r="L85"/>
  <c r="L84"/>
  <c i="2" r="BK484"/>
  <c r="J482"/>
  <c r="J479"/>
  <c r="BK477"/>
  <c r="J476"/>
  <c r="BK474"/>
  <c r="J473"/>
  <c r="BK470"/>
  <c r="BK466"/>
  <c r="J461"/>
  <c r="BK459"/>
  <c r="J458"/>
  <c r="J456"/>
  <c r="BK454"/>
  <c r="BK453"/>
  <c r="J452"/>
  <c r="J450"/>
  <c r="BK448"/>
  <c r="J447"/>
  <c r="J445"/>
  <c r="BK443"/>
  <c r="J442"/>
  <c r="BK439"/>
  <c r="BK435"/>
  <c r="J432"/>
  <c r="BK428"/>
  <c r="BK425"/>
  <c r="BK422"/>
  <c r="J419"/>
  <c r="BK415"/>
  <c r="J410"/>
  <c r="J405"/>
  <c r="J401"/>
  <c r="BK395"/>
  <c r="BK385"/>
  <c r="J382"/>
  <c r="BK378"/>
  <c r="BK373"/>
  <c r="J369"/>
  <c r="J365"/>
  <c r="J362"/>
  <c r="BK348"/>
  <c r="BK330"/>
  <c r="J315"/>
  <c r="J305"/>
  <c r="J298"/>
  <c r="BK292"/>
  <c r="J280"/>
  <c r="J268"/>
  <c r="BK244"/>
  <c r="BK229"/>
  <c r="J220"/>
  <c r="BK206"/>
  <c r="BK187"/>
  <c r="BK175"/>
  <c r="J158"/>
  <c i="1" r="AS94"/>
  <c i="3" r="BK210"/>
  <c r="BK165"/>
  <c r="BK144"/>
  <c r="J204"/>
  <c r="BK124"/>
  <c r="J128"/>
  <c r="BK169"/>
  <c r="BK153"/>
  <c r="BK171"/>
  <c i="4" r="BK153"/>
  <c r="BK138"/>
  <c r="BK150"/>
  <c r="J152"/>
  <c r="BK166"/>
  <c r="BK135"/>
  <c r="BK149"/>
  <c r="J148"/>
  <c r="BK146"/>
  <c r="J140"/>
  <c r="J126"/>
  <c r="J133"/>
  <c r="J135"/>
  <c r="BK122"/>
  <c i="5" r="BK159"/>
  <c r="J159"/>
  <c r="J134"/>
  <c r="J150"/>
  <c r="BK127"/>
  <c r="BK140"/>
  <c i="2" r="J34"/>
  <c r="J440"/>
  <c r="J434"/>
  <c r="J430"/>
  <c r="BK426"/>
  <c r="J422"/>
  <c r="J418"/>
  <c r="J414"/>
  <c r="J407"/>
  <c r="J402"/>
  <c r="BK399"/>
  <c r="J391"/>
  <c r="J385"/>
  <c r="J381"/>
  <c r="J377"/>
  <c r="J373"/>
  <c r="J370"/>
  <c r="J367"/>
  <c r="J361"/>
  <c r="J344"/>
  <c r="BK318"/>
  <c r="BK305"/>
  <c r="J302"/>
  <c r="J293"/>
  <c r="BK277"/>
  <c r="BK268"/>
  <c r="J244"/>
  <c r="J229"/>
  <c r="BK220"/>
  <c r="J206"/>
  <c r="J187"/>
  <c r="J175"/>
  <c r="BK154"/>
  <c i="3" r="J202"/>
  <c r="J136"/>
  <c r="J180"/>
  <c r="J200"/>
  <c r="BK163"/>
  <c r="J126"/>
  <c r="BK132"/>
  <c r="BK155"/>
  <c r="BK191"/>
  <c r="J197"/>
  <c r="BK134"/>
  <c r="BK128"/>
  <c i="4" r="J141"/>
  <c r="BK162"/>
  <c r="BK155"/>
  <c r="BK130"/>
  <c r="J144"/>
  <c r="BK127"/>
  <c r="BK152"/>
  <c r="J159"/>
  <c r="J136"/>
  <c r="BK126"/>
  <c i="5" r="J147"/>
  <c r="J151"/>
  <c r="J158"/>
  <c r="BK163"/>
  <c r="J149"/>
  <c r="J156"/>
  <c r="BK149"/>
  <c i="2" r="F36"/>
  <c r="BK440"/>
  <c r="J435"/>
  <c r="BK430"/>
  <c r="J426"/>
  <c r="J423"/>
  <c r="J420"/>
  <c r="J416"/>
  <c r="J412"/>
  <c r="J406"/>
  <c r="J403"/>
  <c r="J399"/>
  <c r="J395"/>
  <c r="J387"/>
  <c r="BK383"/>
  <c r="BK379"/>
  <c r="J375"/>
  <c r="J372"/>
  <c r="J368"/>
  <c r="J364"/>
  <c r="J354"/>
  <c r="BK336"/>
  <c r="J318"/>
  <c r="BK304"/>
  <c r="J296"/>
  <c r="J291"/>
  <c r="BK275"/>
  <c r="J265"/>
  <c r="BK240"/>
  <c r="J226"/>
  <c r="BK217"/>
  <c r="J199"/>
  <c r="BK181"/>
  <c r="J165"/>
  <c r="J141"/>
  <c i="3" r="BK167"/>
  <c r="BK130"/>
  <c r="J171"/>
  <c r="J176"/>
  <c r="BK157"/>
  <c r="BK189"/>
  <c r="J208"/>
  <c r="BK197"/>
  <c r="BK208"/>
  <c r="BK148"/>
  <c r="J165"/>
  <c i="4" r="J147"/>
  <c r="J127"/>
  <c r="J122"/>
  <c r="BK141"/>
  <c r="BK164"/>
  <c r="BK140"/>
  <c r="J164"/>
  <c r="J139"/>
  <c r="J162"/>
  <c r="J130"/>
  <c i="5" r="J161"/>
  <c r="J128"/>
  <c r="J140"/>
  <c r="J132"/>
  <c r="J137"/>
  <c r="BK142"/>
  <c r="J129"/>
  <c i="2" r="J571"/>
  <c r="J570"/>
  <c r="J569"/>
  <c r="J568"/>
  <c r="J566"/>
  <c r="J564"/>
  <c r="J561"/>
  <c r="J558"/>
  <c r="J553"/>
  <c r="J548"/>
  <c r="J546"/>
  <c r="J543"/>
  <c r="J535"/>
  <c r="J532"/>
  <c r="J530"/>
  <c r="J526"/>
  <c r="J522"/>
  <c r="J518"/>
  <c r="J514"/>
  <c r="J489"/>
  <c r="J486"/>
  <c r="J485"/>
  <c r="BK483"/>
  <c r="BK482"/>
  <c r="J480"/>
  <c r="BK478"/>
  <c r="J477"/>
  <c r="BK475"/>
  <c r="J474"/>
  <c r="BK472"/>
  <c r="J470"/>
  <c r="J467"/>
  <c r="BK461"/>
  <c r="J460"/>
  <c r="BK458"/>
  <c r="J457"/>
  <c r="BK455"/>
  <c r="J454"/>
  <c r="BK452"/>
  <c r="J451"/>
  <c r="BK449"/>
  <c r="J448"/>
  <c r="BK446"/>
  <c r="BK445"/>
  <c r="J444"/>
  <c r="BK442"/>
  <c r="J441"/>
  <c r="BK437"/>
  <c r="BK432"/>
  <c r="J428"/>
  <c r="J424"/>
  <c r="BK420"/>
  <c r="J417"/>
  <c r="J413"/>
  <c r="BK406"/>
  <c r="BK403"/>
  <c r="J398"/>
  <c r="J392"/>
  <c r="BK386"/>
  <c r="BK381"/>
  <c r="J378"/>
  <c r="BK374"/>
  <c r="BK370"/>
  <c r="J366"/>
  <c r="BK361"/>
  <c r="BK344"/>
  <c r="J330"/>
  <c r="BK315"/>
  <c r="BK303"/>
  <c r="BK294"/>
  <c r="J286"/>
  <c r="BK270"/>
  <c r="BK261"/>
  <c r="BK234"/>
  <c r="BK221"/>
  <c r="BK213"/>
  <c r="BK189"/>
  <c r="J179"/>
  <c r="BK165"/>
  <c r="BK141"/>
  <c i="3" r="BK180"/>
  <c r="BK126"/>
  <c r="BK176"/>
  <c r="J189"/>
  <c r="BK161"/>
  <c r="BK212"/>
  <c r="J134"/>
  <c r="J163"/>
  <c r="J195"/>
  <c r="BK200"/>
  <c r="BK206"/>
  <c i="4" r="BK151"/>
  <c r="J123"/>
  <c r="BK143"/>
  <c r="BK144"/>
  <c r="J125"/>
  <c r="BK147"/>
  <c r="BK131"/>
  <c r="J153"/>
  <c r="BK163"/>
  <c r="BK161"/>
  <c r="J124"/>
  <c i="5" r="BK128"/>
  <c r="J164"/>
  <c r="BK141"/>
  <c r="BK161"/>
  <c r="J136"/>
  <c r="BK137"/>
  <c i="2" r="F34"/>
  <c r="J439"/>
  <c r="BK433"/>
  <c r="BK429"/>
  <c r="J425"/>
  <c r="BK419"/>
  <c r="BK414"/>
  <c r="BK410"/>
  <c r="BK405"/>
  <c r="BK401"/>
  <c r="BK396"/>
  <c r="J388"/>
  <c r="J384"/>
  <c r="BK380"/>
  <c r="BK376"/>
  <c r="J371"/>
  <c r="BK366"/>
  <c r="J363"/>
  <c r="J338"/>
  <c r="J327"/>
  <c r="BK309"/>
  <c r="J304"/>
  <c r="BK296"/>
  <c r="BK291"/>
  <c r="J277"/>
  <c r="J261"/>
  <c r="J237"/>
  <c r="BK226"/>
  <c r="J217"/>
  <c r="BK199"/>
  <c r="J181"/>
  <c r="BK172"/>
  <c r="BK149"/>
  <c r="J132"/>
  <c i="3" r="J148"/>
  <c r="J217"/>
  <c r="BK159"/>
  <c r="BK185"/>
  <c r="J140"/>
  <c r="J159"/>
  <c r="BK202"/>
  <c r="BK142"/>
  <c r="BK183"/>
  <c r="J191"/>
  <c r="BK204"/>
  <c r="BK140"/>
  <c i="4" r="J145"/>
  <c r="J163"/>
  <c r="BK167"/>
  <c r="BK136"/>
  <c r="J149"/>
  <c r="BK124"/>
  <c r="J131"/>
  <c r="BK148"/>
  <c r="BK133"/>
  <c r="BK123"/>
  <c i="5" r="BK129"/>
  <c r="BK132"/>
  <c r="BK144"/>
  <c r="BK156"/>
  <c r="J154"/>
  <c r="J145"/>
  <c r="J144"/>
  <c i="2" r="F37"/>
  <c r="J437"/>
  <c r="BK431"/>
  <c r="BK427"/>
  <c r="BK423"/>
  <c r="BK418"/>
  <c r="J415"/>
  <c r="J408"/>
  <c r="BK404"/>
  <c r="BK400"/>
  <c r="BK391"/>
  <c r="J386"/>
  <c r="BK382"/>
  <c r="BK377"/>
  <c r="J374"/>
  <c r="BK371"/>
  <c r="BK367"/>
  <c r="BK363"/>
  <c r="J348"/>
  <c r="BK327"/>
  <c r="J309"/>
  <c r="BK298"/>
  <c r="BK293"/>
  <c r="BK286"/>
  <c r="J270"/>
  <c r="BK258"/>
  <c r="J240"/>
  <c r="J225"/>
  <c r="BK216"/>
  <c r="BK193"/>
  <c r="BK179"/>
  <c r="J172"/>
  <c r="J149"/>
  <c i="3" r="BK195"/>
  <c r="J210"/>
  <c r="BK214"/>
  <c r="J169"/>
  <c r="BK150"/>
  <c r="BK138"/>
  <c r="J167"/>
  <c r="BK217"/>
  <c r="J124"/>
  <c r="J183"/>
  <c r="BK193"/>
  <c r="J130"/>
  <c i="4" r="J143"/>
  <c r="J165"/>
  <c r="J161"/>
  <c r="J128"/>
  <c r="BK158"/>
  <c r="BK128"/>
  <c r="J155"/>
  <c r="J158"/>
  <c r="J151"/>
  <c r="BK129"/>
  <c i="5" r="BK158"/>
  <c r="BK145"/>
  <c r="BK150"/>
  <c r="BK154"/>
  <c r="J163"/>
  <c r="J127"/>
  <c i="2" r="F35"/>
  <c r="J438"/>
  <c r="J433"/>
  <c r="J429"/>
  <c r="BK424"/>
  <c r="J421"/>
  <c r="BK417"/>
  <c r="BK413"/>
  <c r="BK408"/>
  <c r="J404"/>
  <c r="J400"/>
  <c r="J396"/>
  <c r="BK388"/>
  <c r="BK384"/>
  <c r="J380"/>
  <c r="J376"/>
  <c r="BK372"/>
  <c r="BK368"/>
  <c r="BK364"/>
  <c r="BK354"/>
  <c r="J336"/>
  <c r="J321"/>
  <c r="J306"/>
  <c r="J303"/>
  <c r="J292"/>
  <c r="J275"/>
  <c r="J258"/>
  <c r="J234"/>
  <c r="J221"/>
  <c r="J213"/>
  <c r="J189"/>
  <c r="J177"/>
  <c r="J154"/>
  <c i="3" r="J212"/>
  <c r="J146"/>
  <c r="BK187"/>
  <c r="J153"/>
  <c r="J178"/>
  <c r="J155"/>
  <c r="J193"/>
  <c r="J214"/>
  <c r="J161"/>
  <c r="BK146"/>
  <c r="BK136"/>
  <c r="J144"/>
  <c i="4" r="J129"/>
  <c r="BK160"/>
  <c r="BK165"/>
  <c r="BK139"/>
  <c r="BK159"/>
  <c r="BK134"/>
  <c r="J160"/>
  <c i="2" r="BK571"/>
  <c r="BK570"/>
  <c r="BK569"/>
  <c r="BK568"/>
  <c r="BK566"/>
  <c r="BK564"/>
  <c r="BK561"/>
  <c r="BK558"/>
  <c r="BK553"/>
  <c r="BK548"/>
  <c r="BK546"/>
  <c r="BK543"/>
  <c r="BK535"/>
  <c r="BK532"/>
  <c r="BK530"/>
  <c r="BK526"/>
  <c r="BK522"/>
  <c r="BK518"/>
  <c r="BK514"/>
  <c r="BK489"/>
  <c r="BK486"/>
  <c r="BK485"/>
  <c r="J484"/>
  <c r="J483"/>
  <c r="BK480"/>
  <c r="BK479"/>
  <c r="J478"/>
  <c r="BK476"/>
  <c r="J475"/>
  <c r="BK473"/>
  <c r="J472"/>
  <c r="BK467"/>
  <c r="J466"/>
  <c r="BK460"/>
  <c r="J459"/>
  <c r="BK457"/>
  <c r="BK456"/>
  <c r="J455"/>
  <c r="J453"/>
  <c r="BK451"/>
  <c r="BK450"/>
  <c r="J449"/>
  <c r="BK447"/>
  <c r="J446"/>
  <c r="BK444"/>
  <c r="J443"/>
  <c r="BK441"/>
  <c r="BK438"/>
  <c r="BK434"/>
  <c r="J431"/>
  <c r="J427"/>
  <c r="BK421"/>
  <c r="BK416"/>
  <c r="BK412"/>
  <c r="BK407"/>
  <c r="BK402"/>
  <c r="BK398"/>
  <c r="BK392"/>
  <c r="BK387"/>
  <c r="J383"/>
  <c r="J379"/>
  <c r="BK375"/>
  <c r="BK369"/>
  <c r="BK365"/>
  <c r="BK362"/>
  <c r="BK338"/>
  <c r="BK321"/>
  <c r="BK306"/>
  <c r="BK302"/>
  <c r="J294"/>
  <c r="BK280"/>
  <c r="BK265"/>
  <c r="BK237"/>
  <c r="BK225"/>
  <c r="J216"/>
  <c r="J193"/>
  <c r="BK177"/>
  <c r="BK158"/>
  <c r="BK132"/>
  <c i="3" r="J157"/>
  <c r="J206"/>
  <c r="J142"/>
  <c r="BK174"/>
  <c r="J132"/>
  <c r="J150"/>
  <c r="J187"/>
  <c r="J138"/>
  <c r="J185"/>
  <c r="BK178"/>
  <c r="J174"/>
  <c i="4" r="J146"/>
  <c r="J167"/>
  <c r="J138"/>
  <c r="J150"/>
  <c r="J168"/>
  <c r="BK145"/>
  <c r="BK168"/>
  <c r="BK125"/>
  <c r="J166"/>
  <c r="J134"/>
  <c i="5" r="BK164"/>
  <c r="J141"/>
  <c r="J142"/>
  <c r="BK136"/>
  <c r="BK147"/>
  <c r="BK151"/>
  <c r="BK134"/>
  <c i="2" l="1" r="R360"/>
  <c r="P513"/>
  <c r="R560"/>
  <c i="3" r="BK123"/>
  <c r="BK173"/>
  <c r="J173"/>
  <c r="J99"/>
  <c r="BK199"/>
  <c r="J199"/>
  <c r="J101"/>
  <c i="4" r="T121"/>
  <c r="T142"/>
  <c i="2" r="BK131"/>
  <c r="J131"/>
  <c r="J98"/>
  <c r="T290"/>
  <c r="T295"/>
  <c r="R314"/>
  <c r="R534"/>
  <c r="P567"/>
  <c i="3" r="T152"/>
  <c r="T182"/>
  <c i="4" r="P121"/>
  <c r="BK157"/>
  <c r="J157"/>
  <c r="J100"/>
  <c i="2" r="P360"/>
  <c r="T513"/>
  <c r="P560"/>
  <c r="P559"/>
  <c i="3" r="P152"/>
  <c r="BK182"/>
  <c r="J182"/>
  <c r="J100"/>
  <c i="4" r="T132"/>
  <c r="P157"/>
  <c i="2" r="T360"/>
  <c r="R513"/>
  <c r="R567"/>
  <c i="3" r="R152"/>
  <c r="P182"/>
  <c i="4" r="R121"/>
  <c r="R142"/>
  <c i="5" r="T126"/>
  <c r="T125"/>
  <c i="2" r="R131"/>
  <c r="BK290"/>
  <c r="J290"/>
  <c r="J100"/>
  <c r="BK295"/>
  <c r="J295"/>
  <c r="J101"/>
  <c r="BK314"/>
  <c r="J314"/>
  <c r="J102"/>
  <c r="P534"/>
  <c r="T567"/>
  <c i="3" r="P123"/>
  <c r="P122"/>
  <c i="1" r="AU96"/>
  <c i="3" r="P173"/>
  <c r="P199"/>
  <c i="4" r="R132"/>
  <c r="R157"/>
  <c i="5" r="R126"/>
  <c r="R125"/>
  <c r="R131"/>
  <c r="R130"/>
  <c i="2" r="BK360"/>
  <c r="J360"/>
  <c r="J103"/>
  <c r="BK513"/>
  <c r="J513"/>
  <c r="J104"/>
  <c r="BK567"/>
  <c r="J567"/>
  <c r="J109"/>
  <c i="3" r="T123"/>
  <c r="T173"/>
  <c r="T199"/>
  <c i="4" r="BK132"/>
  <c r="J132"/>
  <c r="J98"/>
  <c r="P142"/>
  <c i="5" r="P131"/>
  <c r="P130"/>
  <c r="T139"/>
  <c r="T138"/>
  <c i="2" r="P131"/>
  <c r="P290"/>
  <c r="R295"/>
  <c r="T314"/>
  <c r="BK534"/>
  <c r="J534"/>
  <c r="J105"/>
  <c r="BK560"/>
  <c r="J560"/>
  <c r="J108"/>
  <c i="3" r="R123"/>
  <c r="R173"/>
  <c r="R199"/>
  <c i="4" r="P132"/>
  <c r="T157"/>
  <c i="5" r="BK126"/>
  <c r="J126"/>
  <c r="J98"/>
  <c r="BK131"/>
  <c r="J131"/>
  <c r="J100"/>
  <c r="BK139"/>
  <c r="J139"/>
  <c r="J102"/>
  <c r="R139"/>
  <c r="R138"/>
  <c i="2" r="T131"/>
  <c r="T130"/>
  <c r="T129"/>
  <c r="R290"/>
  <c r="P295"/>
  <c r="P314"/>
  <c r="T534"/>
  <c r="T560"/>
  <c r="T559"/>
  <c i="3" r="BK152"/>
  <c r="J152"/>
  <c r="J98"/>
  <c r="R182"/>
  <c i="4" r="BK121"/>
  <c r="J121"/>
  <c r="J97"/>
  <c r="BK142"/>
  <c r="J142"/>
  <c r="J99"/>
  <c i="5" r="P126"/>
  <c r="P125"/>
  <c r="T131"/>
  <c r="T130"/>
  <c r="P139"/>
  <c r="P138"/>
  <c r="BK153"/>
  <c r="J153"/>
  <c r="J104"/>
  <c r="P153"/>
  <c r="P152"/>
  <c r="R153"/>
  <c r="R152"/>
  <c r="T153"/>
  <c r="T152"/>
  <c i="3" r="BK216"/>
  <c r="J216"/>
  <c r="J102"/>
  <c i="2" r="BK279"/>
  <c r="J279"/>
  <c r="J99"/>
  <c r="BK557"/>
  <c r="J557"/>
  <c r="J106"/>
  <c i="5" r="BE137"/>
  <c r="F92"/>
  <c r="BE128"/>
  <c r="BE129"/>
  <c r="BE134"/>
  <c r="BE149"/>
  <c r="BE156"/>
  <c r="BE158"/>
  <c r="BE159"/>
  <c i="4" r="BK120"/>
  <c r="J120"/>
  <c r="J96"/>
  <c i="5" r="BE127"/>
  <c r="BE132"/>
  <c r="BE136"/>
  <c r="BE151"/>
  <c r="J89"/>
  <c r="BE140"/>
  <c r="BE141"/>
  <c r="BE145"/>
  <c r="BE147"/>
  <c r="BE150"/>
  <c r="E114"/>
  <c r="BE161"/>
  <c r="BE163"/>
  <c r="BE142"/>
  <c r="BE144"/>
  <c r="BE154"/>
  <c r="BE164"/>
  <c i="3" r="J123"/>
  <c r="J97"/>
  <c i="4" r="J89"/>
  <c r="BE122"/>
  <c r="BE128"/>
  <c r="BE146"/>
  <c r="BE147"/>
  <c r="E110"/>
  <c r="BE123"/>
  <c r="BE125"/>
  <c r="BE129"/>
  <c r="BE160"/>
  <c r="BE124"/>
  <c r="BE133"/>
  <c r="BE134"/>
  <c r="BE135"/>
  <c r="BE143"/>
  <c r="BE144"/>
  <c r="BE145"/>
  <c r="BE150"/>
  <c r="BE151"/>
  <c r="BE158"/>
  <c r="BE159"/>
  <c r="BE161"/>
  <c r="F117"/>
  <c r="BE126"/>
  <c r="BE138"/>
  <c r="BE139"/>
  <c r="BE141"/>
  <c r="BE155"/>
  <c r="BE163"/>
  <c r="BE165"/>
  <c r="BE167"/>
  <c r="BE140"/>
  <c r="BE148"/>
  <c r="BE153"/>
  <c r="BE164"/>
  <c r="BE168"/>
  <c r="BE127"/>
  <c r="BE166"/>
  <c r="BE130"/>
  <c r="BE131"/>
  <c r="BE136"/>
  <c r="BE149"/>
  <c r="BE152"/>
  <c r="BE162"/>
  <c i="3" r="J116"/>
  <c r="BE150"/>
  <c r="BE157"/>
  <c r="BE159"/>
  <c r="BE178"/>
  <c r="BE180"/>
  <c r="BE185"/>
  <c r="BE200"/>
  <c r="F119"/>
  <c r="BE130"/>
  <c r="BE140"/>
  <c r="BE161"/>
  <c r="BE169"/>
  <c r="BE171"/>
  <c r="BE187"/>
  <c r="BE210"/>
  <c i="2" r="BK559"/>
  <c r="J559"/>
  <c r="J107"/>
  <c i="3" r="E112"/>
  <c r="BE134"/>
  <c r="BE136"/>
  <c r="BE138"/>
  <c r="BE142"/>
  <c r="BE163"/>
  <c r="BE206"/>
  <c r="BE212"/>
  <c r="BE214"/>
  <c r="BE124"/>
  <c r="BE183"/>
  <c r="BE217"/>
  <c r="BE155"/>
  <c r="BE174"/>
  <c r="BE176"/>
  <c r="BE197"/>
  <c i="2" r="BK130"/>
  <c r="J130"/>
  <c r="J97"/>
  <c i="3" r="BE128"/>
  <c r="BE193"/>
  <c r="BE204"/>
  <c r="BE126"/>
  <c r="BE132"/>
  <c r="BE144"/>
  <c r="BE146"/>
  <c r="BE148"/>
  <c r="BE167"/>
  <c r="BE189"/>
  <c r="BE195"/>
  <c r="BE202"/>
  <c r="BE153"/>
  <c r="BE165"/>
  <c r="BE191"/>
  <c r="BE208"/>
  <c i="1" r="BA95"/>
  <c i="2" r="E85"/>
  <c r="J89"/>
  <c r="F92"/>
  <c r="BE132"/>
  <c r="BE141"/>
  <c r="BE149"/>
  <c r="BE154"/>
  <c r="BE158"/>
  <c r="BE165"/>
  <c r="BE172"/>
  <c r="BE175"/>
  <c r="BE177"/>
  <c r="BE179"/>
  <c r="BE181"/>
  <c r="BE187"/>
  <c r="BE189"/>
  <c r="BE193"/>
  <c r="BE199"/>
  <c r="BE206"/>
  <c r="BE213"/>
  <c r="BE216"/>
  <c r="BE217"/>
  <c r="BE220"/>
  <c r="BE221"/>
  <c r="BE225"/>
  <c r="BE226"/>
  <c r="BE229"/>
  <c r="BE234"/>
  <c r="BE237"/>
  <c r="BE240"/>
  <c r="BE244"/>
  <c r="BE258"/>
  <c r="BE261"/>
  <c r="BE265"/>
  <c r="BE268"/>
  <c r="BE270"/>
  <c r="BE275"/>
  <c r="BE277"/>
  <c r="BE280"/>
  <c r="BE286"/>
  <c r="BE291"/>
  <c r="BE292"/>
  <c r="BE293"/>
  <c r="BE294"/>
  <c r="BE296"/>
  <c r="BE298"/>
  <c r="BE302"/>
  <c r="BE303"/>
  <c r="BE304"/>
  <c r="BE305"/>
  <c r="BE306"/>
  <c r="BE309"/>
  <c r="BE315"/>
  <c r="BE318"/>
  <c r="BE321"/>
  <c r="BE327"/>
  <c r="BE330"/>
  <c r="BE336"/>
  <c r="BE338"/>
  <c r="BE344"/>
  <c r="BE348"/>
  <c r="BE354"/>
  <c r="BE361"/>
  <c r="BE362"/>
  <c r="BE363"/>
  <c r="BE364"/>
  <c r="BE365"/>
  <c r="BE366"/>
  <c r="BE367"/>
  <c r="BE368"/>
  <c r="BE369"/>
  <c r="BE370"/>
  <c r="BE371"/>
  <c r="BE372"/>
  <c r="BE373"/>
  <c r="BE374"/>
  <c r="BE375"/>
  <c r="BE376"/>
  <c r="BE377"/>
  <c r="BE378"/>
  <c r="BE379"/>
  <c r="BE380"/>
  <c r="BE381"/>
  <c r="BE382"/>
  <c r="BE383"/>
  <c r="BE384"/>
  <c r="BE385"/>
  <c r="BE386"/>
  <c r="BE387"/>
  <c r="BE388"/>
  <c r="BE391"/>
  <c r="BE392"/>
  <c r="BE395"/>
  <c r="BE396"/>
  <c r="BE398"/>
  <c r="BE399"/>
  <c r="BE400"/>
  <c r="BE401"/>
  <c r="BE402"/>
  <c r="BE403"/>
  <c r="BE404"/>
  <c r="BE405"/>
  <c r="BE406"/>
  <c r="BE407"/>
  <c r="BE408"/>
  <c r="BE410"/>
  <c r="BE412"/>
  <c r="BE413"/>
  <c r="BE414"/>
  <c r="BE415"/>
  <c r="BE416"/>
  <c r="BE417"/>
  <c r="BE418"/>
  <c r="BE419"/>
  <c r="BE420"/>
  <c r="BE421"/>
  <c r="BE422"/>
  <c r="BE423"/>
  <c r="BE424"/>
  <c r="BE425"/>
  <c r="BE426"/>
  <c r="BE427"/>
  <c r="BE428"/>
  <c r="BE429"/>
  <c r="BE430"/>
  <c r="BE431"/>
  <c r="BE432"/>
  <c r="BE433"/>
  <c r="BE434"/>
  <c r="BE435"/>
  <c r="BE437"/>
  <c r="BE438"/>
  <c r="BE439"/>
  <c r="BE440"/>
  <c r="BE441"/>
  <c r="BE442"/>
  <c r="BE443"/>
  <c r="BE444"/>
  <c r="BE445"/>
  <c r="BE446"/>
  <c r="BE447"/>
  <c r="BE448"/>
  <c r="BE449"/>
  <c r="BE450"/>
  <c r="BE451"/>
  <c r="BE452"/>
  <c r="BE453"/>
  <c r="BE454"/>
  <c r="BE455"/>
  <c r="BE456"/>
  <c r="BE457"/>
  <c r="BE458"/>
  <c r="BE459"/>
  <c r="BE460"/>
  <c r="BE461"/>
  <c r="BE466"/>
  <c r="BE467"/>
  <c r="BE470"/>
  <c r="BE472"/>
  <c r="BE473"/>
  <c r="BE474"/>
  <c r="BE475"/>
  <c r="BE476"/>
  <c r="BE477"/>
  <c r="BE478"/>
  <c r="BE479"/>
  <c r="BE480"/>
  <c r="BE482"/>
  <c r="BE483"/>
  <c r="BE484"/>
  <c r="BE485"/>
  <c r="BE486"/>
  <c r="BE489"/>
  <c r="BE514"/>
  <c r="BE518"/>
  <c r="BE522"/>
  <c r="BE526"/>
  <c r="BE530"/>
  <c r="BE532"/>
  <c r="BE535"/>
  <c r="BE543"/>
  <c r="BE546"/>
  <c r="BE548"/>
  <c r="BE553"/>
  <c r="BE558"/>
  <c r="BE561"/>
  <c r="BE564"/>
  <c r="BE566"/>
  <c r="BE568"/>
  <c r="BE569"/>
  <c r="BE570"/>
  <c r="BE571"/>
  <c i="1" r="BC95"/>
  <c r="BB95"/>
  <c r="AW95"/>
  <c r="BD95"/>
  <c i="3" r="F37"/>
  <c i="1" r="BD96"/>
  <c i="4" r="F36"/>
  <c i="1" r="BC97"/>
  <c i="3" r="F36"/>
  <c i="1" r="BC96"/>
  <c i="5" r="F36"/>
  <c i="1" r="BC98"/>
  <c i="3" r="J34"/>
  <c i="1" r="AW96"/>
  <c i="5" r="F34"/>
  <c i="1" r="BA98"/>
  <c i="3" r="F34"/>
  <c i="1" r="BA96"/>
  <c i="5" r="F37"/>
  <c i="1" r="BD98"/>
  <c i="4" r="F37"/>
  <c i="1" r="BD97"/>
  <c i="4" r="J34"/>
  <c i="1" r="AW97"/>
  <c i="5" r="F35"/>
  <c i="1" r="BB98"/>
  <c i="4" r="F34"/>
  <c i="1" r="BA97"/>
  <c i="4" r="F35"/>
  <c i="1" r="BB97"/>
  <c i="3" r="F35"/>
  <c i="1" r="BB96"/>
  <c i="5" r="J34"/>
  <c i="1" r="AW98"/>
  <c i="5" l="1" r="P124"/>
  <c i="1" r="AU98"/>
  <c i="3" r="R122"/>
  <c i="4" r="T120"/>
  <c i="3" r="BK122"/>
  <c r="J122"/>
  <c r="J96"/>
  <c i="5" r="T124"/>
  <c i="2" r="R559"/>
  <c r="P130"/>
  <c r="P129"/>
  <c i="1" r="AU95"/>
  <c i="3" r="T122"/>
  <c i="5" r="R124"/>
  <c i="4" r="R120"/>
  <c r="P120"/>
  <c i="1" r="AU97"/>
  <c i="2" r="R130"/>
  <c r="R129"/>
  <c i="5" r="BK125"/>
  <c r="J125"/>
  <c r="J97"/>
  <c r="BK130"/>
  <c r="J130"/>
  <c r="J99"/>
  <c r="BK138"/>
  <c r="J138"/>
  <c r="J101"/>
  <c r="BK152"/>
  <c r="J152"/>
  <c r="J103"/>
  <c i="2" r="BK129"/>
  <c r="J129"/>
  <c i="3" r="J33"/>
  <c i="1" r="AV96"/>
  <c r="AT96"/>
  <c r="BA94"/>
  <c r="W30"/>
  <c i="2" r="J30"/>
  <c i="1" r="AG95"/>
  <c i="4" r="J33"/>
  <c i="1" r="AV97"/>
  <c r="AT97"/>
  <c i="5" r="F33"/>
  <c i="1" r="AZ98"/>
  <c i="2" r="F33"/>
  <c i="1" r="AZ95"/>
  <c i="3" r="F33"/>
  <c i="1" r="AZ96"/>
  <c r="BC94"/>
  <c r="W32"/>
  <c i="2" r="J33"/>
  <c i="1" r="AV95"/>
  <c r="AT95"/>
  <c i="4" r="F33"/>
  <c i="1" r="AZ97"/>
  <c r="BB94"/>
  <c r="W31"/>
  <c i="5" r="J33"/>
  <c i="1" r="AV98"/>
  <c r="AT98"/>
  <c i="4" r="J30"/>
  <c i="1" r="AG97"/>
  <c r="BD94"/>
  <c r="W33"/>
  <c i="5" l="1" r="BK124"/>
  <c r="J124"/>
  <c r="J96"/>
  <c i="1" r="AN97"/>
  <c i="4" r="J39"/>
  <c i="1" r="AN95"/>
  <c i="2" r="J96"/>
  <c r="J39"/>
  <c i="1" r="AU94"/>
  <c r="AY94"/>
  <c r="AX94"/>
  <c i="3" r="J30"/>
  <c i="1" r="AG96"/>
  <c r="AW94"/>
  <c r="AK30"/>
  <c r="AZ94"/>
  <c r="W29"/>
  <c i="3" l="1" r="J39"/>
  <c i="1" r="AN96"/>
  <c i="5" r="J30"/>
  <c i="1" r="AG98"/>
  <c r="AV94"/>
  <c r="AK29"/>
  <c i="5" l="1" r="J39"/>
  <c i="1" r="AN98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<sst xmlns="http://schemas.openxmlformats.org/spreadsheetml/2006/main">
  <si>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</si>
  <si>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</si>
  <si>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</si>
  <si>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</si>
  <si>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</si>
  <si>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{287929bc-e0a8-4d35-8ade-9f09bc2207c6}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</si>
  <si>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</si>
  <si>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</si>
  <si>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</si>
  <si>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</si>
  <si>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</si>
  <si>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</si>
  <si>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</si>
  <si>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</si>
  <si>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M20-076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</si>
  <si>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</si>
  <si>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</si>
  <si>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Dříteč – zkapacitnění vodovodu-aktualizace 2024</t>
  </si>
  <si>
    <t>KSO:</t>
  </si>
  <si>
    <t>CC-CZ:</t>
  </si>
  <si>
    <t>Místo:</t>
  </si>
  <si>
    <t>Dříteč</t>
  </si>
  <si>
    <t>Datum:</t>
  </si>
  <si>
    <t>10. 6. 2024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</si>
  <si>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</si>
  <si>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</si>
  <si>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</si>
  <si>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</si>
  <si>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</si>
  <si>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</si>
  <si>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</si>
  <si>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</si>
  <si>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</si>
  <si>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</si>
  <si>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</si>
  <si>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</si>
  <si>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</si>
  <si>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</si>
  <si>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Leona Šaldová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</si>
  <si>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</si>
  <si>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</si>
  <si>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</si>
  <si>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</si>
  <si>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</si>
  <si>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</si>
  <si>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</si>
  <si>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</si>
  <si>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</si>
  <si>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</si>
  <si>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</si>
  <si>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</si>
  <si>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</si>
  <si>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</si>
  <si>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</si>
  <si>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</si>
  <si>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</si>
  <si>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</si>
  <si>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</si>
  <si>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</si>
  <si>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</si>
  <si>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</si>
  <si>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</si>
  <si>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</si>
  <si>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</si>
  <si>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</si>
  <si>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</si>
  <si>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</si>
  <si>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</si>
  <si>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</si>
  <si>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</si>
  <si>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</si>
  <si>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</si>
  <si>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</si>
  <si>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</si>
  <si>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</si>
  <si>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</si>
  <si>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</si>
  <si>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</si>
  <si>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</si>
  <si>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</si>
  <si>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</si>
  <si>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</si>
  <si>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</si>
  <si>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</si>
  <si>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</si>
  <si>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</si>
  <si>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</si>
  <si>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Vodovodní řad</t>
  </si>
  <si>
    <t>STA</t>
  </si>
  <si>
    <t>1</t>
  </si>
  <si>
    <t>{b5833139-3f41-4d3d-b118-84df4a1b71bf}</t>
  </si>
  <si>
    <t>2</t>
  </si>
  <si>
    <t>SO 02</t>
  </si>
  <si>
    <t>Armaturní šachta</t>
  </si>
  <si>
    <t>{a1151cc6-68e5-4ee2-a49f-f3bef1cfee84}</t>
  </si>
  <si>
    <t>SO 03</t>
  </si>
  <si>
    <t>Přípojka NN</t>
  </si>
  <si>
    <t>{4281b853-eba1-4b30-be8b-3e6ae4b5b6ed}</t>
  </si>
  <si>
    <t>VON</t>
  </si>
  <si>
    <t>Vedlejší a ostatní náklady</t>
  </si>
  <si>
    <t>{52aeffee-5a9a-4694-80cb-bb7f88baac35}</t>
  </si>
  <si>
    <t>KRYCÍ LIST SOUPISU PRACÍ</t>
  </si>
  <si>
    <t>Objekt:</t>
  </si>
  <si>
    <t>SO 01 - Vodovodní řad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</si>
  <si>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</si>
  <si>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</si>
  <si>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</si>
  <si>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</si>
  <si>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</si>
  <si>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</si>
  <si>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</si>
  <si>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</si>
  <si>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</si>
  <si>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</si>
  <si>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</si>
  <si>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</si>
  <si>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</si>
  <si>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</si>
  <si>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</si>
  <si>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</si>
  <si>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</si>
  <si>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</si>
  <si>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</si>
  <si>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</si>
  <si>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</si>
  <si>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</si>
  <si>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</si>
  <si>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</si>
  <si>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</si>
  <si>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</si>
  <si>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</si>
  <si>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</si>
  <si>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</si>
  <si>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</si>
  <si>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</si>
  <si>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</si>
  <si>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</si>
  <si>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</si>
  <si>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</si>
  <si>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</si>
  <si>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</si>
  <si>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</si>
  <si>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m2</t>
  </si>
  <si>
    <t>CS ÚRS 2024 01</t>
  </si>
  <si>
    <t>4</t>
  </si>
  <si>
    <t>-113795837</t>
  </si>
  <si>
    <t>P</t>
  </si>
  <si>
    <t>Poznámka k položce:_x000d_
hmotnost sutě 0,29 t/m2</t>
  </si>
  <si>
    <t>VV</t>
  </si>
  <si>
    <t>D.1.1.b.2</t>
  </si>
  <si>
    <t>délky dle tabulky kubatur</t>
  </si>
  <si>
    <t>167,29*1,1 "místní asf</t>
  </si>
  <si>
    <t>14,03*1,6 "SUS</t>
  </si>
  <si>
    <t>provizorní povrch</t>
  </si>
  <si>
    <t>14,03*1,1 "SUS</t>
  </si>
  <si>
    <t>Součet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</si>
  <si>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</si>
  <si>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</si>
  <si>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1854508076</t>
  </si>
  <si>
    <t>Poznámka k položce:_x000d_
hmotnost sutě 0,325 t/m2</t>
  </si>
  <si>
    <t>167,29*1,6 "místní asf</t>
  </si>
  <si>
    <t>167,29*1,1 "provizorní povrch na místních kom.</t>
  </si>
  <si>
    <t>14,03*2,1 "SUS</t>
  </si>
  <si>
    <t>3</t>
  </si>
  <si>
    <t>113107324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</si>
  <si>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</si>
  <si>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-825195631</t>
  </si>
  <si>
    <t>Poznámka k položce:_x000d_
hmotnost sutě 0,58 t/m2</t>
  </si>
  <si>
    <t>23,69*1,1 "štěrk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</si>
  <si>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</si>
  <si>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</si>
  <si>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-605865795</t>
  </si>
  <si>
    <t>Poznámka k položce:_x000d_
hmotnost sutě 0,22 t/m2</t>
  </si>
  <si>
    <t>5</t>
  </si>
  <si>
    <t>113154124-R</t>
  </si>
  <si>
    <t xml:space="preserve">Frézování živičného podkladu nebo krytu  s naložením na dopravní prostředek plochy do 500 m2 bez překážek v trase pruhu šířky přes 0,5 m do 1 m, tloušťky vrstvy 70 mm</t>
  </si>
  <si>
    <t>-1995178946</t>
  </si>
  <si>
    <t>Poznámka k položce:_x000d_
hmotnost sutě 0,256 t/m2</t>
  </si>
  <si>
    <t>167,29*2,1 "místní asf</t>
  </si>
  <si>
    <t>14,03*2,6 "SUS</t>
  </si>
  <si>
    <t>6</t>
  </si>
  <si>
    <t>113154222</t>
  </si>
  <si>
    <t>Frézování živičného podkladu nebo krytu s naložením na dopravní prostředek plochy přes 500 do 1 000 m2 bez překážek v trase pruhu šířky do 1 m, tloušťky vrstvy 40 mm</t>
  </si>
  <si>
    <t>1139884833</t>
  </si>
  <si>
    <t>Poznámka k položce:_x000d_
hmotnost sutě 0,103 t/m2</t>
  </si>
  <si>
    <t>167,29*3,5 "místní asf</t>
  </si>
  <si>
    <t>14,03*3,0 "SUS</t>
  </si>
  <si>
    <t>7</t>
  </si>
  <si>
    <t>115101201</t>
  </si>
  <si>
    <t>Čerpání vody na dopravní výšku do 10 m s uvažovaným průměrným přítokem do 500 l/min</t>
  </si>
  <si>
    <t>hod</t>
  </si>
  <si>
    <t>-1696608213</t>
  </si>
  <si>
    <t>Poznámka k položce:_x000d_
Předpoklad rychlosti výstavby 10,0 m/den</t>
  </si>
  <si>
    <t>225,0/10,0*24</t>
  </si>
  <si>
    <t>8</t>
  </si>
  <si>
    <t>115101301</t>
  </si>
  <si>
    <t>Pohotovost záložní čerpací soupravy pro dopravní výšku do 10 m s uvažovaným průměrným přítokem do 500 l/min</t>
  </si>
  <si>
    <t>den</t>
  </si>
  <si>
    <t>-982298348</t>
  </si>
  <si>
    <t>225,0/10,0</t>
  </si>
  <si>
    <t>9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</si>
  <si>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</si>
  <si>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</si>
  <si>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</si>
  <si>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-1777205220</t>
  </si>
  <si>
    <t>6*1,1</t>
  </si>
  <si>
    <t>10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</si>
  <si>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</si>
  <si>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</si>
  <si>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1480320624</t>
  </si>
  <si>
    <t>5*1,1</t>
  </si>
  <si>
    <t>11</t>
  </si>
  <si>
    <t>121151103</t>
  </si>
  <si>
    <t>Sejmutí ornice strojně při souvislé ploše do 100 m2, tl. vrstvy do 200 mm</t>
  </si>
  <si>
    <t>-691254293</t>
  </si>
  <si>
    <t>19,99*1,1</t>
  </si>
  <si>
    <t>7,48*3,78</t>
  </si>
  <si>
    <t>12</t>
  </si>
  <si>
    <t>130001101</t>
  </si>
  <si>
    <t>Příplatek k cenám hloubených vykopávek za ztížení vykopávky v blízkosti podzemního vedení nebo výbušnin pro jakoukoliv třídu horniny</t>
  </si>
  <si>
    <t>m3</t>
  </si>
  <si>
    <t>819834704</t>
  </si>
  <si>
    <t>(6+5)*2*0,5*1,1*(1,91+0,15)</t>
  </si>
  <si>
    <t>13</t>
  </si>
  <si>
    <t>131251204</t>
  </si>
  <si>
    <t>Hloubení zapažených jam a zářezů strojně s urovnáním dna do předepsaného profilu a spádu v hornině třídy těžitelnosti I skupiny 3 přes 100 do 500 m3</t>
  </si>
  <si>
    <t>4065021</t>
  </si>
  <si>
    <t>D.1.2.b.1</t>
  </si>
  <si>
    <t>50% výkopu</t>
  </si>
  <si>
    <t>3,78*7,48*3,07*0,5</t>
  </si>
  <si>
    <t>14</t>
  </si>
  <si>
    <t>131351204</t>
  </si>
  <si>
    <t>Hloubení zapažených jam a zářezů strojně s urovnáním dna do předepsaného profilu a spádu v hornině třídy těžitelnosti II skupiny 4 přes 100 do 500 m3</t>
  </si>
  <si>
    <t>620605920</t>
  </si>
  <si>
    <t>0,5*0,5*1,2</t>
  </si>
  <si>
    <t>132254204</t>
  </si>
  <si>
    <t>Hloubení zapažených rýh šířky přes 800 do 2 000 mm strojně s urovnáním dna do předepsaného profilu a spádu v hornině třídy těžitelnosti I skupiny 3 přes 100 do 500 m3</t>
  </si>
  <si>
    <t>-1113633706</t>
  </si>
  <si>
    <t>dle tabulky kubatur</t>
  </si>
  <si>
    <t>371,0*0,35</t>
  </si>
  <si>
    <t>(225,0-7,48)*((0,2+0,1)/2*1,1)*0,5</t>
  </si>
  <si>
    <t>16</t>
  </si>
  <si>
    <t>132354204</t>
  </si>
  <si>
    <t>Hloubení zapažených rýh šířky přes 800 do 2 000 mm strojně s urovnáním dna do předepsaného profilu a spádu v hornině třídy těžitelnosti II skupiny 4 přes 100 do 500 m3</t>
  </si>
  <si>
    <t>-351115202</t>
  </si>
  <si>
    <t>(225-7,48)*((0,2+0,1)/2*1,1)*0,5</t>
  </si>
  <si>
    <t>17</t>
  </si>
  <si>
    <t>151201201</t>
  </si>
  <si>
    <t>Zřízení pažení stěn výkopu bez rozepření nebo vzepření zátažné, hloubky do 4 m</t>
  </si>
  <si>
    <t>-1522257499</t>
  </si>
  <si>
    <t>2*(3,78+7,48)*3,27</t>
  </si>
  <si>
    <t>18</t>
  </si>
  <si>
    <t>151201211</t>
  </si>
  <si>
    <t>Odstranění pažení stěn výkopu bez rozepření nebo vzepření s uložením pažin na vzdálenost do 3 m od okraje výkopu zátažné, hloubky do 4 m</t>
  </si>
  <si>
    <t>-1473819793</t>
  </si>
  <si>
    <t>19</t>
  </si>
  <si>
    <t>151201301</t>
  </si>
  <si>
    <t>Zřízení rozepření zapažených stěn výkopů s potřebným přepažováním při pažení zátažném, hloubky do 4 m</t>
  </si>
  <si>
    <t>1853982755</t>
  </si>
  <si>
    <t>3,78*7,48*3,27</t>
  </si>
  <si>
    <t>20</t>
  </si>
  <si>
    <t>151201311</t>
  </si>
  <si>
    <t>Odstranění rozepření stěn výkopů s uložením materiálu na vzdálenost do 3 m od okraje výkopu pažení zátažného, hloubky do 4 m</t>
  </si>
  <si>
    <t>352608634</t>
  </si>
  <si>
    <t>151811131</t>
  </si>
  <si>
    <t>Zřízení pažicích boxů pro pažení a rozepření stěn rýh podzemního vedení hloubka výkopu do 4 m, šířka do 1,2 m</t>
  </si>
  <si>
    <t>1388848039</t>
  </si>
  <si>
    <t>858,69</t>
  </si>
  <si>
    <t>22</t>
  </si>
  <si>
    <t>151811231</t>
  </si>
  <si>
    <t>Odstranění pažicích boxů pro pažení a rozepření stěn rýh podzemního vedení hloubka výkopu do 4 m, šířka do 1,2 m</t>
  </si>
  <si>
    <t>664787163</t>
  </si>
  <si>
    <t>23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</si>
  <si>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</si>
  <si>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</si>
  <si>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-2123970599</t>
  </si>
  <si>
    <t>zemina na meziskládku a zpět</t>
  </si>
  <si>
    <t>80,39*2</t>
  </si>
  <si>
    <t>24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</si>
  <si>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</si>
  <si>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</si>
  <si>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570564846</t>
  </si>
  <si>
    <t>přebytečná zemina</t>
  </si>
  <si>
    <t>43,401+147,795</t>
  </si>
  <si>
    <t>-80,39</t>
  </si>
  <si>
    <t>25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</si>
  <si>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</si>
  <si>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</si>
  <si>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-1795602496</t>
  </si>
  <si>
    <t>43,701+147,795</t>
  </si>
  <si>
    <t>26</t>
  </si>
  <si>
    <t>167151101</t>
  </si>
  <si>
    <t>Nakládání, skládání a překládání neulehlého výkopku nebo sypaniny strojně nakládání, množství do 100 m3, z horniny třídy těžitelnosti I, skupiny 1 až 3</t>
  </si>
  <si>
    <t>1692303746</t>
  </si>
  <si>
    <t>zemina z meziskládky</t>
  </si>
  <si>
    <t>80,39</t>
  </si>
  <si>
    <t>27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</si>
  <si>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</si>
  <si>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</si>
  <si>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</si>
  <si>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</si>
  <si>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-1451661519</t>
  </si>
  <si>
    <t>110,806*1,8</t>
  </si>
  <si>
    <t>191,496*1,8</t>
  </si>
  <si>
    <t>28</t>
  </si>
  <si>
    <t>174101101</t>
  </si>
  <si>
    <t>Zásyp sypaninou z jakékoliv horniny strojně s uložením výkopku ve vrstvách se zhutněním jam, šachet, rýh nebo kolem objektů v těchto vykopávkách</t>
  </si>
  <si>
    <t>408810527</t>
  </si>
  <si>
    <t>201,53 "náhrada výkopku</t>
  </si>
  <si>
    <t>zemina z výkopu</t>
  </si>
  <si>
    <t>Mezisoučet</t>
  </si>
  <si>
    <t>25,93 "rýha</t>
  </si>
  <si>
    <t>okolo AŠ</t>
  </si>
  <si>
    <t>43,401+43,701 "výkop</t>
  </si>
  <si>
    <t>-3,78*7,48*0,2</t>
  </si>
  <si>
    <t>-2,88*6,58*0,1</t>
  </si>
  <si>
    <t>-2,68*3,38*2,77</t>
  </si>
  <si>
    <t>29</t>
  </si>
  <si>
    <t>M</t>
  </si>
  <si>
    <t>58331202</t>
  </si>
  <si>
    <t>štěrkodrť netříděná do 100mm amfibolit</t>
  </si>
  <si>
    <t>1785035905</t>
  </si>
  <si>
    <t>Poznámka k položce:_x000d_
Hmotnost 2 t/m3</t>
  </si>
  <si>
    <t>201,53*2,0</t>
  </si>
  <si>
    <t>30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</si>
  <si>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</si>
  <si>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</si>
  <si>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58470834</t>
  </si>
  <si>
    <t>113,07</t>
  </si>
  <si>
    <t>31</t>
  </si>
  <si>
    <t>58331200</t>
  </si>
  <si>
    <t>štěrkopísek netříděný</t>
  </si>
  <si>
    <t>661371643</t>
  </si>
  <si>
    <t>Poznámka k položce:_x000d_
hmotnost 2t/m2</t>
  </si>
  <si>
    <t>113,07*2 'Přepočtené koeficientem množství</t>
  </si>
  <si>
    <t>32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</si>
  <si>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</si>
  <si>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</si>
  <si>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926606246</t>
  </si>
  <si>
    <t>19,99*2,0</t>
  </si>
  <si>
    <t>33</t>
  </si>
  <si>
    <t>181351003</t>
  </si>
  <si>
    <t>Rozprostření a urovnání ornice v rovině nebo ve svahu sklonu do 1:5 strojně při souvislé ploše do 100 m2, tl. vrstvy do 200 mm</t>
  </si>
  <si>
    <t>-877044269</t>
  </si>
  <si>
    <t>dle položky sejmutí ornice</t>
  </si>
  <si>
    <t>34</t>
  </si>
  <si>
    <t>181411121</t>
  </si>
  <si>
    <t>Založení trávníku na půdě předem připravené plochy do 1000 m2 výsevem včetně utažení lučního v rovině nebo na svahu do 1:5</t>
  </si>
  <si>
    <t>711465399</t>
  </si>
  <si>
    <t>39,98+50,263</t>
  </si>
  <si>
    <t>35</t>
  </si>
  <si>
    <t>00572472</t>
  </si>
  <si>
    <t>osivo směs travní krajinná-rovinná</t>
  </si>
  <si>
    <t>kg</t>
  </si>
  <si>
    <t>1771207529</t>
  </si>
  <si>
    <t>20,987*0,02</t>
  </si>
  <si>
    <t>Zakládání</t>
  </si>
  <si>
    <t>36</t>
  </si>
  <si>
    <t>211531111</t>
  </si>
  <si>
    <t>Výplň kamenivem do rýh odvodňovacích žeber nebo trativodů bez zhutnění, s úpravou povrchu výplně kamenivem hrubým drceným frakce 16 až 63 mm</t>
  </si>
  <si>
    <t>-1356438599</t>
  </si>
  <si>
    <t>(225,0-7,48)*((0,2+0,1)/2*1,1)</t>
  </si>
  <si>
    <t>3,78*7,48*0,2</t>
  </si>
  <si>
    <t>37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</si>
  <si>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</si>
  <si>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</si>
  <si>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1494450402</t>
  </si>
  <si>
    <t>225,0-7,48</t>
  </si>
  <si>
    <t>8,0</t>
  </si>
  <si>
    <t>Svislé a kompletní konstrukce</t>
  </si>
  <si>
    <t>38</t>
  </si>
  <si>
    <t>382122123</t>
  </si>
  <si>
    <t>Montáž dílců prefabrikovaných pravoúhlých nádrží ze železobetonu šířky do 3 m dna včetně těsnění výšky přes 1 do 3 m hmotnosti do 22 t, délky přes 5 do 6,5 m</t>
  </si>
  <si>
    <t>kus</t>
  </si>
  <si>
    <t>-285096622</t>
  </si>
  <si>
    <t>39</t>
  </si>
  <si>
    <t>59226221</t>
  </si>
  <si>
    <t>dno pravoúhlé nádrže vysoké 2400x6100x2380 stěna tl 140mm užitný objem 34,34m3</t>
  </si>
  <si>
    <t>-897903512</t>
  </si>
  <si>
    <t>40</t>
  </si>
  <si>
    <t>382122313</t>
  </si>
  <si>
    <t>Montáž dílců prefabrikovaných pravoúhlých nádrží ze železobetonu šířky do 3 m zákrytové desky, délky přes 5 do 6,5 m</t>
  </si>
  <si>
    <t>-317453136</t>
  </si>
  <si>
    <t>41</t>
  </si>
  <si>
    <t>59226195r</t>
  </si>
  <si>
    <t xml:space="preserve">deska zákrytová pravoúhlé nádrže vysoké se stěnou tl 100mm 2400x6100x250mm otvor 2x  800x800mm</t>
  </si>
  <si>
    <t>1725093647</t>
  </si>
  <si>
    <t>Vodorovné konstrukce</t>
  </si>
  <si>
    <t>42</t>
  </si>
  <si>
    <t>451541111</t>
  </si>
  <si>
    <t>Lože pod potrubí, stoky a drobné objekty v otevřeném výkopu ze štěrkodrtě 0-63 mm</t>
  </si>
  <si>
    <t>-1821458637</t>
  </si>
  <si>
    <t>2*1,0 "hydrantová drenáž</t>
  </si>
  <si>
    <t>43</t>
  </si>
  <si>
    <t>451573111</t>
  </si>
  <si>
    <t>Lože pod potrubí, stoky a drobné objekty v otevřeném výkopu z písku a štěrkopísku do 63 mm</t>
  </si>
  <si>
    <t>313610673</t>
  </si>
  <si>
    <t>24,75</t>
  </si>
  <si>
    <t>44</t>
  </si>
  <si>
    <t>452112112</t>
  </si>
  <si>
    <t>Osazení betonových dílců prstenců nebo rámů pod poklopy a mříže, výšky do 100 mm</t>
  </si>
  <si>
    <t>-119348991</t>
  </si>
  <si>
    <t>45</t>
  </si>
  <si>
    <t>55.1120103OZ</t>
  </si>
  <si>
    <t>Prstenec šachtový vyrovnávací TBW-Q.1 63/10</t>
  </si>
  <si>
    <t>1728222000</t>
  </si>
  <si>
    <t>46</t>
  </si>
  <si>
    <t>452112122</t>
  </si>
  <si>
    <t>Osazení betonových dílců prstenců nebo rámů pod poklopy a mříže, výšky přes 100 do 200 mm</t>
  </si>
  <si>
    <t>1466505932</t>
  </si>
  <si>
    <t>47</t>
  </si>
  <si>
    <t>55.1120104OZ</t>
  </si>
  <si>
    <t xml:space="preserve">Prstenec šachtový vyrovnávací  TBW-Q.1 63/12</t>
  </si>
  <si>
    <t>1301711386</t>
  </si>
  <si>
    <t>48</t>
  </si>
  <si>
    <t>452311131</t>
  </si>
  <si>
    <t>Podkladní a zajišťovací konstrukce z betonu prostého v otevřeném výkopu bez zvýšených nároků na prostředí desky pod potrubí, stoky a drobné objekty z betonu tř. C 12/15</t>
  </si>
  <si>
    <t>1100262259</t>
  </si>
  <si>
    <t>2,88*6,58*0,1</t>
  </si>
  <si>
    <t>49</t>
  </si>
  <si>
    <t>452313141</t>
  </si>
  <si>
    <t>Podkladní a zajišťovací konstrukce z betonu prostého v otevřeném výkopu bez zvýšených nároků na prostředí bloky pro potrubí z betonu tř. C 16/20</t>
  </si>
  <si>
    <t>-2070563421</t>
  </si>
  <si>
    <t>3*0,3*0,55*0,4 "OB1</t>
  </si>
  <si>
    <t>2*0,25*0,3*0,3 "OB2</t>
  </si>
  <si>
    <t>2*1,0*1,0*0,4 "OB3</t>
  </si>
  <si>
    <t>Komunikace pozemní</t>
  </si>
  <si>
    <t>50</t>
  </si>
  <si>
    <t>564762111</t>
  </si>
  <si>
    <t>Podklad nebo kryt z vibrovaného štěrku VŠ s rozprostřením, vlhčením a zhutněním, po zhutnění tl. 200 mm</t>
  </si>
  <si>
    <t>-734042008</t>
  </si>
  <si>
    <t>51</t>
  </si>
  <si>
    <t>564851011</t>
  </si>
  <si>
    <t>Podklad ze štěrkodrti ŠD s rozprostřením a zhutněním plochy jednotlivě do 100 m2, po zhutnění tl. 150 mm</t>
  </si>
  <si>
    <t>119378391</t>
  </si>
  <si>
    <t>52</t>
  </si>
  <si>
    <t>564861111</t>
  </si>
  <si>
    <t>Podklad ze štěrkodrti ŠD s rozprostřením a zhutněním plochy přes 100 m2, po zhutnění tl. 200 mm</t>
  </si>
  <si>
    <t>1015103807</t>
  </si>
  <si>
    <t>53</t>
  </si>
  <si>
    <t>565145101</t>
  </si>
  <si>
    <t>Asfaltový beton vrstva podkladní ACP 16 (obalované kamenivo střednězrnné - OKS) s rozprostřením a zhutněním v pruhu šířky do 1,5 m, po zhutnění tl. 60 mm</t>
  </si>
  <si>
    <t>-1865731194</t>
  </si>
  <si>
    <t>54</t>
  </si>
  <si>
    <t>565155111</t>
  </si>
  <si>
    <t>Asfaltový beton vrstva podkladní ACP 16 (obalované kamenivo střednězrnné - OKS) s rozprostřením a zhutněním v pruhu šířky přes 1,5 do 3 m, po zhutnění tl. 70 mm</t>
  </si>
  <si>
    <t>637248864</t>
  </si>
  <si>
    <t>55</t>
  </si>
  <si>
    <t>567120114</t>
  </si>
  <si>
    <t>Podklad ze směsi stmelené cementem SC bez dilatačních spár, s rozprostřením a zhutněním SC C 1,5/2,0 (SC II), po zhutnění tl. 150 mm</t>
  </si>
  <si>
    <t>-908115173</t>
  </si>
  <si>
    <t>167,29*1,1 "provizorní povrch - místní komunikace</t>
  </si>
  <si>
    <t>56</t>
  </si>
  <si>
    <t>567122112</t>
  </si>
  <si>
    <t>Podklad ze směsi stmelené cementem SC bez dilatačních spár, s rozprostřením a zhutněním SC C 8/10 (KSC I), po zhutnění tl. 130 mm</t>
  </si>
  <si>
    <t>1519747127</t>
  </si>
  <si>
    <t>57</t>
  </si>
  <si>
    <t>573111112</t>
  </si>
  <si>
    <t>Postřik infiltrační PI z asfaltu silničního s posypem kamenivem, v množství 1,00 kg/m2</t>
  </si>
  <si>
    <t>63544403</t>
  </si>
  <si>
    <t>58</t>
  </si>
  <si>
    <t>573211109</t>
  </si>
  <si>
    <t>Postřik spojovací PS bez posypu kamenivem z asfaltu silničního, v množství 0,50 kg/m2</t>
  </si>
  <si>
    <t>-1642356568</t>
  </si>
  <si>
    <t>59</t>
  </si>
  <si>
    <t>577134111</t>
  </si>
  <si>
    <t>Asfaltový beton vrstva obrusná ACO 11 (ABS) s rozprostřením a se zhutněním z nemodifikovaného asfaltu v pruhu šířky do 3 m tř. I (ACO 11+), po zhutnění tl. 40 mm</t>
  </si>
  <si>
    <t>-379242676</t>
  </si>
  <si>
    <t>Trubní vedení</t>
  </si>
  <si>
    <t>60</t>
  </si>
  <si>
    <t>857212122</t>
  </si>
  <si>
    <t>Montáž litinových tvarovek na potrubí litinovém tlakovém jednoosých na potrubí z trub přírubových v otevřeném výkopu, kanálu nebo v šachtě DN 50</t>
  </si>
  <si>
    <t>-1894104608</t>
  </si>
  <si>
    <t>61</t>
  </si>
  <si>
    <t>55.810005000116</t>
  </si>
  <si>
    <t>PŘÍRUBA VNITŘNÍ ZÁVIT 50-1"</t>
  </si>
  <si>
    <t>-1168617771</t>
  </si>
  <si>
    <t>62</t>
  </si>
  <si>
    <t>857242122</t>
  </si>
  <si>
    <t>Montáž litinových tvarovek na potrubí litinovém tlakovém jednoosých na potrubí z trub přírubových v otevřeném výkopu, kanálu nebo v šachtě DN 80</t>
  </si>
  <si>
    <t>-1765160407</t>
  </si>
  <si>
    <t>63</t>
  </si>
  <si>
    <t>55.504908000011</t>
  </si>
  <si>
    <t>4/8 DÍRY KOLENO PATNÍ PŘÍRUBOVÉ 80 - 4/8 DÍRY</t>
  </si>
  <si>
    <t>-838500617</t>
  </si>
  <si>
    <t>64</t>
  </si>
  <si>
    <t>857261141</t>
  </si>
  <si>
    <t>Montáž litinových tvarovek na potrubí litinovém tlakovém jednoosých na potrubí z trub hrdlových v otevřeném výkopu, kanálu nebo v šachtě s těsnícím nebo zámkovým spojem vnějšího průměru DN/OD 110</t>
  </si>
  <si>
    <t>-504168745</t>
  </si>
  <si>
    <t>65</t>
  </si>
  <si>
    <t>55.797410000016</t>
  </si>
  <si>
    <t>SPOJKA WAGA PŘÍMÁ DN 100/ PVC 110</t>
  </si>
  <si>
    <t>-1763045743</t>
  </si>
  <si>
    <t>66</t>
  </si>
  <si>
    <t>857262122</t>
  </si>
  <si>
    <t>Montáž litinových tvarovek na potrubí litinovém tlakovém jednoosých na potrubí z trub přírubových v otevřeném výkopu, kanálu nebo v šachtě DN 100</t>
  </si>
  <si>
    <t>-1994183593</t>
  </si>
  <si>
    <t>67</t>
  </si>
  <si>
    <t>55.981010000016</t>
  </si>
  <si>
    <t>MEZIKUS MONTÁŽNÍ 100</t>
  </si>
  <si>
    <t>-1872363151</t>
  </si>
  <si>
    <t>68</t>
  </si>
  <si>
    <t>55253258</t>
  </si>
  <si>
    <t>tvarovka přírubová litinová vodovodní PN10/16 DN 100 dl 600mm</t>
  </si>
  <si>
    <t>481927579</t>
  </si>
  <si>
    <t>69</t>
  </si>
  <si>
    <t>55253257</t>
  </si>
  <si>
    <t>tvarovka přírubová litinová vodovodní PN10/16 DN 100 dl 500mm</t>
  </si>
  <si>
    <t>-326787905</t>
  </si>
  <si>
    <t>70</t>
  </si>
  <si>
    <t>857311141</t>
  </si>
  <si>
    <t>Montáž litinových tvarovek na potrubí litinovém tlakovém jednoosých na potrubí z trub hrdlových v otevřeném výkopu, kanálu nebo v šachtě s těsnícím nebo zámkovým spojem vnějšího průměru DN/OD 160</t>
  </si>
  <si>
    <t>-1952734479</t>
  </si>
  <si>
    <t>71</t>
  </si>
  <si>
    <t>55.799415000016</t>
  </si>
  <si>
    <t>SPOJKA WAGA S PŘÍRUBOU DN 150/ PVC 160</t>
  </si>
  <si>
    <t>1094962653</t>
  </si>
  <si>
    <t>72</t>
  </si>
  <si>
    <t>857311141-R</t>
  </si>
  <si>
    <t>Montáž litinových tvarovek na potrubí litinovém tlakovém jednoosých na potrubí z trub hrdlových v otevřeném výkopu, kanálu nebo v šachtě s těsnícím nebo zámkovým spojem vnějšího průměru DN/OD 200</t>
  </si>
  <si>
    <t>1328196661</t>
  </si>
  <si>
    <t>73</t>
  </si>
  <si>
    <t>55.797422500016</t>
  </si>
  <si>
    <t>SPOJKA WAGA PŘÍMÁ DN 200/ PVC 225</t>
  </si>
  <si>
    <t>2137060026</t>
  </si>
  <si>
    <t>74</t>
  </si>
  <si>
    <t>857312122</t>
  </si>
  <si>
    <t>Montáž litinových tvarovek na potrubí litinovém tlakovém jednoosých na potrubí z trub přírubových v otevřeném výkopu, kanálu nebo v šachtě DN 150</t>
  </si>
  <si>
    <t>1880893794</t>
  </si>
  <si>
    <t>75</t>
  </si>
  <si>
    <t>55253617</t>
  </si>
  <si>
    <t>přechod přírubový litinový PN10/16 FFR-kus dl 200mm DN 150/100</t>
  </si>
  <si>
    <t>-441614244</t>
  </si>
  <si>
    <t>76</t>
  </si>
  <si>
    <t>55252208</t>
  </si>
  <si>
    <t>trouba přírubová se základní povrchovou úpravou PN10/16 DN 150 dl 500mm</t>
  </si>
  <si>
    <t>-1451192697</t>
  </si>
  <si>
    <t>77</t>
  </si>
  <si>
    <t>55252244</t>
  </si>
  <si>
    <t>trouba přírubová TT PN10/16 DN 150 dl 100mm</t>
  </si>
  <si>
    <t>-673685210</t>
  </si>
  <si>
    <t>78</t>
  </si>
  <si>
    <t>55252252</t>
  </si>
  <si>
    <t>trouba přírubová TT PN10/16 DN 150 dl 600mm</t>
  </si>
  <si>
    <t>2119716556</t>
  </si>
  <si>
    <t>79</t>
  </si>
  <si>
    <t>55252255</t>
  </si>
  <si>
    <t>trouba přírubová TT PN10/16 DN 150 dl 1000mm</t>
  </si>
  <si>
    <t>-1586132615</t>
  </si>
  <si>
    <t>80</t>
  </si>
  <si>
    <t>857314122</t>
  </si>
  <si>
    <t>Montáž litinových tvarovek na potrubí litinovém tlakovém odbočných na potrubí z trub přírubových v otevřeném výkopu, kanálu nebo v šachtě DN 150</t>
  </si>
  <si>
    <t>1449528359</t>
  </si>
  <si>
    <t>81</t>
  </si>
  <si>
    <t>55253530</t>
  </si>
  <si>
    <t>tvarovka přírubová litinová vodovodní s přírubovou odbočkou PN10/16 T-kus DN 150/150</t>
  </si>
  <si>
    <t>-1604606620</t>
  </si>
  <si>
    <t>82</t>
  </si>
  <si>
    <t>55253527</t>
  </si>
  <si>
    <t>tvarovka přírubová litinová s přírubovou odbočkou,práškový epoxid tl 250µm T-kus DN 150/80</t>
  </si>
  <si>
    <t>-687434276</t>
  </si>
  <si>
    <t>83</t>
  </si>
  <si>
    <t>55253525</t>
  </si>
  <si>
    <t>tvarovka přírubová litinová s přírubovou odbočkou,práškový epoxid tl 250µm T-kus DN 150/50</t>
  </si>
  <si>
    <t>-1379274573</t>
  </si>
  <si>
    <t>84</t>
  </si>
  <si>
    <t>871171211</t>
  </si>
  <si>
    <t>Montáž vodovodního potrubí z polyetylenu PE100 RC v otevřeném výkopu svařovaných elektrotvarovkou SDR 11/PN16 d 40 x 3,7 mm</t>
  </si>
  <si>
    <t>-491210194</t>
  </si>
  <si>
    <t>85</t>
  </si>
  <si>
    <t>28613525r</t>
  </si>
  <si>
    <t>potrubí PE100 RC SDR11 40x3,70</t>
  </si>
  <si>
    <t>2026075622</t>
  </si>
  <si>
    <t>86</t>
  </si>
  <si>
    <t>871251211</t>
  </si>
  <si>
    <t>Montáž vodovodního potrubí z polyetylenu PE100 RC v otevřeném výkopu svařovaných elektrotvarovkou SDR 11/PN16 d 110 x 10,0 mm</t>
  </si>
  <si>
    <t>-52259258</t>
  </si>
  <si>
    <t>87</t>
  </si>
  <si>
    <t>28613557r</t>
  </si>
  <si>
    <t xml:space="preserve">potrubí  PE100 RC SDR11 110x10,0</t>
  </si>
  <si>
    <t>1138079171</t>
  </si>
  <si>
    <t>Poznámka k položce:_x000d_
ztratné 1,5%</t>
  </si>
  <si>
    <t>5*1,015 'Přepočtené koeficientem množství</t>
  </si>
  <si>
    <t>88</t>
  </si>
  <si>
    <t>871341211</t>
  </si>
  <si>
    <t>Montáž vodovodního potrubí z polyetylenu PE100 RC v otevřeném výkopu svařovaných elektrotvarovkou SDR 11/PN16 d 180 x 16,4 mm</t>
  </si>
  <si>
    <t>-1936805763</t>
  </si>
  <si>
    <t>89</t>
  </si>
  <si>
    <t>28613554r</t>
  </si>
  <si>
    <t xml:space="preserve">potrubí vodovodní  PE100 RC SDR11 180x16,4mm</t>
  </si>
  <si>
    <t>718232577</t>
  </si>
  <si>
    <t>225*1,015 'Přepočtené koeficientem množství</t>
  </si>
  <si>
    <t>90</t>
  </si>
  <si>
    <t>871351212</t>
  </si>
  <si>
    <t>Montáž vodovodního potrubí z polyetylenu PE100 RC v otevřeném výkopu svařovaných elektrotvarovkou SDR 11/PN16 d 225 x 20,5 mm</t>
  </si>
  <si>
    <t>337410080</t>
  </si>
  <si>
    <t>91</t>
  </si>
  <si>
    <t>28613537</t>
  </si>
  <si>
    <t>potrubí vodovodní třívrstvé PE100 RC SDR11 225x20,5mm</t>
  </si>
  <si>
    <t>446661754</t>
  </si>
  <si>
    <t>0,5*1,015 'Přepočtené koeficientem množství</t>
  </si>
  <si>
    <t>92</t>
  </si>
  <si>
    <t>877211101</t>
  </si>
  <si>
    <t>Montáž tvarovek na vodovodním plastovém potrubí z polyetylenu PE 100 elektrotvarovek SDR 11/PN16 spojek, oblouků nebo redukcí d 63</t>
  </si>
  <si>
    <t>-76315402</t>
  </si>
  <si>
    <t>93</t>
  </si>
  <si>
    <t>28614975</t>
  </si>
  <si>
    <t>elektroredukce PE 100 PN16 D 63-40mm</t>
  </si>
  <si>
    <t>81259565</t>
  </si>
  <si>
    <t>94</t>
  </si>
  <si>
    <t>877241101</t>
  </si>
  <si>
    <t>Montáž tvarovek na vodovodním plastovém potrubí z polyetylenu PE 100 elektrotvarovek SDR 11/PN16 spojek, oblouků nebo redukcí d 90</t>
  </si>
  <si>
    <t>-1276438168</t>
  </si>
  <si>
    <t>95</t>
  </si>
  <si>
    <t>28615974</t>
  </si>
  <si>
    <t>elektrospojka SDR11 PE 100 PN16 D 90mm</t>
  </si>
  <si>
    <t>1840812877</t>
  </si>
  <si>
    <t>96</t>
  </si>
  <si>
    <t>55.470811117</t>
  </si>
  <si>
    <t>lemový nákružek s integrovanou přírubou d110/DN80, PE100, SDR17, PN10,</t>
  </si>
  <si>
    <t>-1142530951</t>
  </si>
  <si>
    <t>97</t>
  </si>
  <si>
    <t>877251101</t>
  </si>
  <si>
    <t>Montáž tvarovek na vodovodním plastovém potrubí z polyetylenu PE 100 elektrotvarovek SDR 11/PN16 spojek, oblouků nebo redukcí d 110</t>
  </si>
  <si>
    <t>-1029102325</t>
  </si>
  <si>
    <t>98</t>
  </si>
  <si>
    <t>28615975</t>
  </si>
  <si>
    <t>elektrospojka SDR11 PE 100 PN16 D 110mm</t>
  </si>
  <si>
    <t>-856181402</t>
  </si>
  <si>
    <t>99</t>
  </si>
  <si>
    <t>55.471014111</t>
  </si>
  <si>
    <t>lemový nákružek s integrovanou přírubou d140/DN100, PE100, SDR11, PN16</t>
  </si>
  <si>
    <t>-118539050</t>
  </si>
  <si>
    <t>100</t>
  </si>
  <si>
    <t>877251110</t>
  </si>
  <si>
    <t>Montáž tvarovek na vodovodním plastovém potrubí z polyetylenu PE 100 elektrotvarovek SDR 11/PN16 kolen 45° d 110</t>
  </si>
  <si>
    <t>40475781</t>
  </si>
  <si>
    <t>101</t>
  </si>
  <si>
    <t>286149493r</t>
  </si>
  <si>
    <t>elektrokoleno 30° PE 100 PN16 D 110mm</t>
  </si>
  <si>
    <t>1955177113</t>
  </si>
  <si>
    <t>102</t>
  </si>
  <si>
    <t>877341101</t>
  </si>
  <si>
    <t>Montáž tvarovek na vodovodním plastovém potrubí z polyetylenu PE 100 elektrotvarovek SDR 11/PN16 spojek, oblouků nebo redukcí d 180</t>
  </si>
  <si>
    <t>501690484</t>
  </si>
  <si>
    <t>38+13+4+1</t>
  </si>
  <si>
    <t>103</t>
  </si>
  <si>
    <t>28615979</t>
  </si>
  <si>
    <t>elektrospojka SDR11 PE 100 PN16 D 180mm</t>
  </si>
  <si>
    <t>-1292131273</t>
  </si>
  <si>
    <t>38+13</t>
  </si>
  <si>
    <t>104</t>
  </si>
  <si>
    <t>55.753901864</t>
  </si>
  <si>
    <t>Elektroredukce d 180-110</t>
  </si>
  <si>
    <t>-828485708</t>
  </si>
  <si>
    <t>105</t>
  </si>
  <si>
    <t>55.471520111</t>
  </si>
  <si>
    <t>lemový nákružek s integrovanou přírubou D 180</t>
  </si>
  <si>
    <t>-1213337739</t>
  </si>
  <si>
    <t>106</t>
  </si>
  <si>
    <t>877341110</t>
  </si>
  <si>
    <t>Montáž tvarovek na vodovodním plastovém potrubí z polyetylenu PE 100 elektrotvarovek SDR 11/PN16 kolen 45° d 180</t>
  </si>
  <si>
    <t>-687007668</t>
  </si>
  <si>
    <t>107</t>
  </si>
  <si>
    <t>55.FF485855W30</t>
  </si>
  <si>
    <t>Elektrokoleno 30° 180</t>
  </si>
  <si>
    <t>859784612</t>
  </si>
  <si>
    <t>108</t>
  </si>
  <si>
    <t>55.FF485855W11</t>
  </si>
  <si>
    <t>Elektrokoleno 11° 180</t>
  </si>
  <si>
    <t>1876787325</t>
  </si>
  <si>
    <t>109</t>
  </si>
  <si>
    <t>55.FF485855W</t>
  </si>
  <si>
    <t>Elektrokoleno 45° 180</t>
  </si>
  <si>
    <t>-587360966</t>
  </si>
  <si>
    <t>110</t>
  </si>
  <si>
    <t>877341113</t>
  </si>
  <si>
    <t>Montáž tvarovek na vodovodním plastovém potrubí z polyetylenu PE 100 elektrotvarovek SDR 11/PN16 T-kusů d 180</t>
  </si>
  <si>
    <t>-1108356927</t>
  </si>
  <si>
    <t>111</t>
  </si>
  <si>
    <t>28614964</t>
  </si>
  <si>
    <t>elektrotvarovka T-kus rovnoramenný PE 100 PN16 D 180mm</t>
  </si>
  <si>
    <t>931358642</t>
  </si>
  <si>
    <t>112</t>
  </si>
  <si>
    <t>877341126</t>
  </si>
  <si>
    <t>Montáž tvarovek na vodovodním plastovém potrubí z polyetylenu PE 100 elektrotvarovek SDR 11/PN16 T-kusů navrtávacích s ventilem a 360° otočnou odbočkou d 180/63</t>
  </si>
  <si>
    <t>-268791855</t>
  </si>
  <si>
    <t>113</t>
  </si>
  <si>
    <t>28614059</t>
  </si>
  <si>
    <t>tvarovka T-kus navrtávací s ventilem, s odbočkou 360° D 180-63mm</t>
  </si>
  <si>
    <t>2084952998</t>
  </si>
  <si>
    <t>114</t>
  </si>
  <si>
    <t>55.960113018004</t>
  </si>
  <si>
    <t>SOUPRAVA ZEMNÍ TELESKOPICKÁ DOM. ŠOUPÁTKA-1,3-1,8 3/4"-2" (1,3-1,8m)</t>
  </si>
  <si>
    <t>241844482</t>
  </si>
  <si>
    <t>115</t>
  </si>
  <si>
    <t>877351102</t>
  </si>
  <si>
    <t>Montáž tvarovek na vodovodním plastovém potrubí z polyetylenu PE 100 elektrotvarovek SDR 11/PN16 spojek, oblouků nebo redukcí d 225</t>
  </si>
  <si>
    <t>1711337271</t>
  </si>
  <si>
    <t>116</t>
  </si>
  <si>
    <t>28615981</t>
  </si>
  <si>
    <t>elektrospojka SDR11 PE 100 PN16 D 225mm</t>
  </si>
  <si>
    <t>345341745</t>
  </si>
  <si>
    <t>117</t>
  </si>
  <si>
    <t>877351202</t>
  </si>
  <si>
    <t>Montáž tvarovek na vodovodním plastovém potrubí z polyetylenu PE 100 svařovaných na tupo SDR 11/PN16 oblouků nebo redukcí d 225</t>
  </si>
  <si>
    <t>1749649266</t>
  </si>
  <si>
    <t>118</t>
  </si>
  <si>
    <t>28615321r</t>
  </si>
  <si>
    <t>redukce svařovací na tupo potrubí PE 100 SDR11 225/180</t>
  </si>
  <si>
    <t>1154863021</t>
  </si>
  <si>
    <t>119</t>
  </si>
  <si>
    <t>891142211-R</t>
  </si>
  <si>
    <t>Montáž tlakoměru</t>
  </si>
  <si>
    <t>659696773</t>
  </si>
  <si>
    <t>120</t>
  </si>
  <si>
    <t>551280199r</t>
  </si>
  <si>
    <t>digitální tlakoměr</t>
  </si>
  <si>
    <t>341389509</t>
  </si>
  <si>
    <t>121</t>
  </si>
  <si>
    <t>31942704</t>
  </si>
  <si>
    <t>redukce mosaz 1"x1/2"</t>
  </si>
  <si>
    <t>-1358589463</t>
  </si>
  <si>
    <t>122</t>
  </si>
  <si>
    <t>891183911-R</t>
  </si>
  <si>
    <t>Propojení potrubí přípojky De 40</t>
  </si>
  <si>
    <t>-2000281395</t>
  </si>
  <si>
    <t>123</t>
  </si>
  <si>
    <t>552110040</t>
  </si>
  <si>
    <t>Isiflo spojka přímá, typ 100, rozměr 40x40</t>
  </si>
  <si>
    <t>1230635687</t>
  </si>
  <si>
    <t>124</t>
  </si>
  <si>
    <t>891211222</t>
  </si>
  <si>
    <t>Montáž vodovodních armatur na potrubí šoupátek nebo klapek uzavíracích v šachtách s ručním kolečkem DN 50</t>
  </si>
  <si>
    <t>2115079991</t>
  </si>
  <si>
    <t>125</t>
  </si>
  <si>
    <t>42221301</t>
  </si>
  <si>
    <t>šoupátko pitná voda litina GGG 50 krátká stavební dl PN10/16 DN 50x150mm</t>
  </si>
  <si>
    <t>1358618469</t>
  </si>
  <si>
    <t>126</t>
  </si>
  <si>
    <t>55.780005000000</t>
  </si>
  <si>
    <t>KOLO RUČNÍ 50</t>
  </si>
  <si>
    <t>1025988948</t>
  </si>
  <si>
    <t>127</t>
  </si>
  <si>
    <t>891241112</t>
  </si>
  <si>
    <t>Montáž vodovodních armatur na potrubí šoupátek nebo klapek uzavíracích v otevřeném výkopu nebo v šachtách s osazením zemní soupravy (bez poklopů) DN 80</t>
  </si>
  <si>
    <t>-277842016</t>
  </si>
  <si>
    <t>128</t>
  </si>
  <si>
    <t>42221303</t>
  </si>
  <si>
    <t>šoupátko pitná voda litina GGG 50 krátká stavební dl PN10/16 DN 80x180mm</t>
  </si>
  <si>
    <t>-228177840</t>
  </si>
  <si>
    <t>129</t>
  </si>
  <si>
    <t>55.950108000003</t>
  </si>
  <si>
    <t>SOUPRAVA ZEMNÍ TELESKOPICKÁ E1/A-1,3 -1,8 65-80 E1/80 A (1,3-1,8m)</t>
  </si>
  <si>
    <t>2081223749</t>
  </si>
  <si>
    <t>130</t>
  </si>
  <si>
    <t>891247112</t>
  </si>
  <si>
    <t>Montáž vodovodních armatur na potrubí hydrantů podzemních (bez osazení poklopů) DN 80</t>
  </si>
  <si>
    <t>-586688609</t>
  </si>
  <si>
    <t>131</t>
  </si>
  <si>
    <t>42273593</t>
  </si>
  <si>
    <t>hydrant podzemní DN 80 PN 16 dvojitý uzávěr s koulí krycí v 1250mm</t>
  </si>
  <si>
    <t>-1382633325</t>
  </si>
  <si>
    <t>132</t>
  </si>
  <si>
    <t>891261112</t>
  </si>
  <si>
    <t>Montáž vodovodních armatur na potrubí šoupátek nebo klapek uzavíracích v otevřeném výkopu nebo v šachtách s osazením zemní soupravy (bez poklopů) DN 100</t>
  </si>
  <si>
    <t>628507268</t>
  </si>
  <si>
    <t>133</t>
  </si>
  <si>
    <t>42221304</t>
  </si>
  <si>
    <t>šoupátko pitná voda litina GGG 50 krátká stavební dl PN10/16 DN 100x190mm</t>
  </si>
  <si>
    <t>-1194834516</t>
  </si>
  <si>
    <t>134</t>
  </si>
  <si>
    <t>55.950110000003</t>
  </si>
  <si>
    <t>SOUPRAVA ZEMNÍ TELESKOPICKÁ E1/A-1,3 -1,8 100 (1,3-1,8m)</t>
  </si>
  <si>
    <t>501579667</t>
  </si>
  <si>
    <t>135</t>
  </si>
  <si>
    <t>891261222</t>
  </si>
  <si>
    <t>Montáž vodovodních armatur na potrubí šoupátek nebo klapek uzavíracích v šachtách s ručním kolečkem DN 100</t>
  </si>
  <si>
    <t>-485075618</t>
  </si>
  <si>
    <t>136</t>
  </si>
  <si>
    <t>-44483938</t>
  </si>
  <si>
    <t>137</t>
  </si>
  <si>
    <t>55.780010000000</t>
  </si>
  <si>
    <t>KOLO RUČNÍ 100</t>
  </si>
  <si>
    <t>175527467</t>
  </si>
  <si>
    <t>138</t>
  </si>
  <si>
    <t>891262312</t>
  </si>
  <si>
    <t>Montáž vodovodních armatur na potrubí vodoměrů v šachtě přírubových DN 100</t>
  </si>
  <si>
    <t>-1035530049</t>
  </si>
  <si>
    <t>139</t>
  </si>
  <si>
    <t>388217621r</t>
  </si>
  <si>
    <t xml:space="preserve">indukční průtokoměr  DN 100</t>
  </si>
  <si>
    <t>1664768475</t>
  </si>
  <si>
    <t>140</t>
  </si>
  <si>
    <t>891311112</t>
  </si>
  <si>
    <t>Montáž vodovodních armatur na potrubí šoupátek nebo klapek uzavíracích v otevřeném výkopu nebo v šachtách s osazením zemní soupravy (bez poklopů) DN 150</t>
  </si>
  <si>
    <t>-124757917</t>
  </si>
  <si>
    <t>141</t>
  </si>
  <si>
    <t>42221306</t>
  </si>
  <si>
    <t>šoupátko pitná voda litina GGG 50 krátká stavební dl PN10/16 DN 150x210mm</t>
  </si>
  <si>
    <t>-1241697986</t>
  </si>
  <si>
    <t>142</t>
  </si>
  <si>
    <t>55.950112515003</t>
  </si>
  <si>
    <t>SOUPRAVA ZEMNÍ TELESKOPICKÁ E1/A-1,3 -1,8 125-150 (1,3-1,8m)</t>
  </si>
  <si>
    <t>-494830601</t>
  </si>
  <si>
    <t>143</t>
  </si>
  <si>
    <t>891311222</t>
  </si>
  <si>
    <t>Montáž vodovodních armatur na potrubí šoupátek nebo klapek uzavíracích v šachtách s ručním kolečkem DN 150</t>
  </si>
  <si>
    <t>-1514790470</t>
  </si>
  <si>
    <t>144</t>
  </si>
  <si>
    <t>42281248r15</t>
  </si>
  <si>
    <t>elektroklapka DN 150</t>
  </si>
  <si>
    <t>-272563540</t>
  </si>
  <si>
    <t>145</t>
  </si>
  <si>
    <t>891353329-R</t>
  </si>
  <si>
    <t>Montáž sondy pro měření zákalu</t>
  </si>
  <si>
    <t>CS ÚRS 2022 01</t>
  </si>
  <si>
    <t>743976684</t>
  </si>
  <si>
    <t>146</t>
  </si>
  <si>
    <t>55.01786387</t>
  </si>
  <si>
    <t>Sonda pro měření zákalu</t>
  </si>
  <si>
    <t>-1112350508</t>
  </si>
  <si>
    <t>147</t>
  </si>
  <si>
    <t>891319111</t>
  </si>
  <si>
    <t>Montáž vodovodních armatur na potrubí navrtávacích pasů s ventilem Jt 1 MPa, na potrubí z trub litinových, ocelových nebo plastických hmot DN 150</t>
  </si>
  <si>
    <t>1715714594</t>
  </si>
  <si>
    <t>148</t>
  </si>
  <si>
    <t>42273490</t>
  </si>
  <si>
    <t>pás navrtávací uzávěrový z tvárné litiny DN 150, pro litinové a ocelové potrubí, se závitovým výstupem 1"</t>
  </si>
  <si>
    <t>1154035139</t>
  </si>
  <si>
    <t>149</t>
  </si>
  <si>
    <t>892351111</t>
  </si>
  <si>
    <t>Tlakové zkoušky vodou na potrubí DN 150 nebo 200</t>
  </si>
  <si>
    <t>-262783494</t>
  </si>
  <si>
    <t>150</t>
  </si>
  <si>
    <t>892353122</t>
  </si>
  <si>
    <t>Proplach a dezinfekce vodovodního potrubí DN 150 nebo 200</t>
  </si>
  <si>
    <t>-811368014</t>
  </si>
  <si>
    <t>151</t>
  </si>
  <si>
    <t>892372111</t>
  </si>
  <si>
    <t>Tlakové zkoušky vodou zabezpečení konců potrubí při tlakových zkouškách DN do 300</t>
  </si>
  <si>
    <t>1878344371</t>
  </si>
  <si>
    <t>152</t>
  </si>
  <si>
    <t>894201113</t>
  </si>
  <si>
    <t>Ostatní konstrukce na trubním vedení z prostého betonu dno šachet tloušťky přes 200 mm z betonu bez zvýšených nároků na prostředí tř. C 16/20</t>
  </si>
  <si>
    <t>1276853794</t>
  </si>
  <si>
    <t>spádový beton</t>
  </si>
  <si>
    <t>6,1*2,4*0,17</t>
  </si>
  <si>
    <t>-0,4*0,4*0,2</t>
  </si>
  <si>
    <t>153</t>
  </si>
  <si>
    <t>894411311</t>
  </si>
  <si>
    <t>Osazení betonových nebo železobetonových dílců pro šachty skruží rovných</t>
  </si>
  <si>
    <t>-743135074</t>
  </si>
  <si>
    <t>154</t>
  </si>
  <si>
    <t>59223826</t>
  </si>
  <si>
    <t>vpusť uliční skruž betonová 590x500x50mm</t>
  </si>
  <si>
    <t>1681941019</t>
  </si>
  <si>
    <t>čerpací jímka</t>
  </si>
  <si>
    <t>155</t>
  </si>
  <si>
    <t>894502101</t>
  </si>
  <si>
    <t>Bednění konstrukcí na trubním vedení stěn šachet pravoúhlých nebo čtyř a vícehranných jednostranné</t>
  </si>
  <si>
    <t>1949400403</t>
  </si>
  <si>
    <t>3*0,4*0,2</t>
  </si>
  <si>
    <t>156</t>
  </si>
  <si>
    <t>899104112</t>
  </si>
  <si>
    <t>Osazení poklopů litinových, ocelových nebo železobetonových včetně rámů pro třídu zatížení D400, E600</t>
  </si>
  <si>
    <t>-907352802</t>
  </si>
  <si>
    <t>157</t>
  </si>
  <si>
    <t>55.445649</t>
  </si>
  <si>
    <t>litinový poklop DN 800X800 D400 uzamykatelný s těsněním, výška 100 mm</t>
  </si>
  <si>
    <t>95835217</t>
  </si>
  <si>
    <t>158</t>
  </si>
  <si>
    <t>899401111</t>
  </si>
  <si>
    <t>Osazení poklopů litinových ventilových</t>
  </si>
  <si>
    <t>-1330298299</t>
  </si>
  <si>
    <t>159</t>
  </si>
  <si>
    <t>42291402</t>
  </si>
  <si>
    <t>poklop litinový ventilový</t>
  </si>
  <si>
    <t>24148755</t>
  </si>
  <si>
    <t>160</t>
  </si>
  <si>
    <t>55.348100000000</t>
  </si>
  <si>
    <t xml:space="preserve">PODKLAD. DESKA  UNI UNI</t>
  </si>
  <si>
    <t>-1563712960</t>
  </si>
  <si>
    <t>161</t>
  </si>
  <si>
    <t>899401112</t>
  </si>
  <si>
    <t>Osazení poklopů litinových šoupátkových</t>
  </si>
  <si>
    <t>-1410865292</t>
  </si>
  <si>
    <t>162</t>
  </si>
  <si>
    <t>42291352r</t>
  </si>
  <si>
    <t>poklop litinový šoupátkový pro zemní soupravy osazení do terénu a do vozovky výškově stavitelný</t>
  </si>
  <si>
    <t>996102393</t>
  </si>
  <si>
    <t>163</t>
  </si>
  <si>
    <t>918469855</t>
  </si>
  <si>
    <t>164</t>
  </si>
  <si>
    <t>899401113</t>
  </si>
  <si>
    <t>Osazení poklopů litinových hydrantových</t>
  </si>
  <si>
    <t>987218047</t>
  </si>
  <si>
    <t>165</t>
  </si>
  <si>
    <t>42291452r</t>
  </si>
  <si>
    <t>poklop litinový hydrantový výškově stavitelný</t>
  </si>
  <si>
    <t>-123708616</t>
  </si>
  <si>
    <t>166</t>
  </si>
  <si>
    <t>348200000000</t>
  </si>
  <si>
    <t>PODKLADOVÁ DESKA POD HYDRANTOVÝ POKLOP</t>
  </si>
  <si>
    <t>658838658</t>
  </si>
  <si>
    <t>167</t>
  </si>
  <si>
    <t>899721112</t>
  </si>
  <si>
    <t>Signalizační vodič na potrubí DN nad 150 mm</t>
  </si>
  <si>
    <t>-1296219130</t>
  </si>
  <si>
    <t>168</t>
  </si>
  <si>
    <t>899722114</t>
  </si>
  <si>
    <t>Krytí potrubí z plastů výstražnou fólií z PVC šířky přes 34 do 40 cm</t>
  </si>
  <si>
    <t>1290004397</t>
  </si>
  <si>
    <t>169</t>
  </si>
  <si>
    <t>899913105-R</t>
  </si>
  <si>
    <t>Příplatek za nerezové šrouby a bandáže přírubových spojů</t>
  </si>
  <si>
    <t>-647302323</t>
  </si>
  <si>
    <t>včetně materiálu</t>
  </si>
  <si>
    <t>170</t>
  </si>
  <si>
    <t>R099</t>
  </si>
  <si>
    <t>Měření chlóru</t>
  </si>
  <si>
    <t>kpl</t>
  </si>
  <si>
    <t>1918339241</t>
  </si>
  <si>
    <t>2x mezikus d32- dl.500 mm</t>
  </si>
  <si>
    <t>2x ISIFLO spojka T-120 2.1.120 (koleno) D32</t>
  </si>
  <si>
    <t>2x mezikus PE d32- dl. 100 mm</t>
  </si>
  <si>
    <t>4x ISIFLO spojka T-110 2.1.110 (s vnějším závitem) D32</t>
  </si>
  <si>
    <t>2x šoupě 1" (s vnitřními závity)</t>
  </si>
  <si>
    <t>2x ISIFLO spojka T-110 2.1.110 ( s vnějším závitem) D32</t>
  </si>
  <si>
    <t>1x ISIFLO dvoustupňová redukce T-140 2.1.140 ( dvoustupňová redukce) D32/D20</t>
  </si>
  <si>
    <t xml:space="preserve">1x mezikus PE d20- dl. 100 mm </t>
  </si>
  <si>
    <t>2x ISIFLO spojka T-115 2.1.115 ( s vnitřním redukovaným závitem) D20</t>
  </si>
  <si>
    <t>2x ISIFLO spojka T-121 2.1.121 (koleno 90%%Ds vnějším závitem) D20</t>
  </si>
  <si>
    <t>2x mezikus PE d20- dl. 100 mm</t>
  </si>
  <si>
    <t>2x ISIFLO spojka T-120 2.1.120 (spojka koleno 90%%D) D20</t>
  </si>
  <si>
    <t>1x ISIFLO spojka T-125 2.1.125 d20</t>
  </si>
  <si>
    <t>2xmezikus d20- dl. 100 mm</t>
  </si>
  <si>
    <t>Kulový kohout ISIFLO 2.3.1 d20</t>
  </si>
  <si>
    <t>1x mezikus PE 32- dl. 100 mm</t>
  </si>
  <si>
    <t>1x ISIFLO spojka T-116 2.1.116 (s vnitřním závitem) d32</t>
  </si>
  <si>
    <t>1x Redukční ventil 1“+ manometr</t>
  </si>
  <si>
    <t xml:space="preserve">1x  ISIFLO spojka T-115 2.1.115 (s vnitřním redukovaným závitem) d25</t>
  </si>
  <si>
    <t>1x Mezikus PE d25- dl. 100 mm</t>
  </si>
  <si>
    <t>1x Průtočná armatura Flowfit CCA250</t>
  </si>
  <si>
    <t>Ostatní konstrukce a práce, bourání</t>
  </si>
  <si>
    <t>171</t>
  </si>
  <si>
    <t>919112233</t>
  </si>
  <si>
    <t>Řezání dilatačních spár v živičném krytu vytvoření komůrky pro těsnící zálivku šířky 20 mm, hloubky 40 mm</t>
  </si>
  <si>
    <t>1221536979</t>
  </si>
  <si>
    <t>167,29*2</t>
  </si>
  <si>
    <t>14,03*2</t>
  </si>
  <si>
    <t>172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</si>
  <si>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</si>
  <si>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</si>
  <si>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394027786</t>
  </si>
  <si>
    <t>173</t>
  </si>
  <si>
    <t>919731122</t>
  </si>
  <si>
    <t>Zarovnání styčné plochy podkladu nebo krytu podél vybourané části komunikace nebo zpevněné plochy živičné tl. přes 50 do 100 mm</t>
  </si>
  <si>
    <t>-607814972</t>
  </si>
  <si>
    <t>174</t>
  </si>
  <si>
    <t>919735112</t>
  </si>
  <si>
    <t>Řezání stávajícího živičného krytu nebo podkladu hloubky přes 50 do 100 mm</t>
  </si>
  <si>
    <t>33868647</t>
  </si>
  <si>
    <t>175</t>
  </si>
  <si>
    <t>977151113</t>
  </si>
  <si>
    <t>Jádrové vrty diamantovými korunkami do stavebních materiálů (železobetonu, betonu, cihel, obkladů, dlažeb, kamene) průměru přes 40 do 50 mm</t>
  </si>
  <si>
    <t>-487963286</t>
  </si>
  <si>
    <t>3*0,14</t>
  </si>
  <si>
    <t>176</t>
  </si>
  <si>
    <t>977151128</t>
  </si>
  <si>
    <t>Jádrové vrty diamantovými korunkami do stavebních materiálů (železobetonu, betonu, cihel, obkladů, dlažeb, kamene) průměru přes 250 do 300 mm</t>
  </si>
  <si>
    <t>1249943050</t>
  </si>
  <si>
    <t>2*0,14</t>
  </si>
  <si>
    <t>997</t>
  </si>
  <si>
    <t>Přesun sutě</t>
  </si>
  <si>
    <t>177</t>
  </si>
  <si>
    <t>997221551</t>
  </si>
  <si>
    <t>Vodorovná doprava suti bez naložení, ale se složením a s hrubým urovnáním ze sypkých materiálů, na vzdálenost do 1 km</t>
  </si>
  <si>
    <t>-1661594742</t>
  </si>
  <si>
    <t>481,146*0,29 "dle položky odstranění podkladu z kameniva tl. 200 mm</t>
  </si>
  <si>
    <t>26,59*0,58 "dle položky odstranění podkladu z kameniva tl. 400 mm</t>
  </si>
  <si>
    <t>156,372*0,325 "dle položky odstranění podkladu z betonu tl. 150 mm</t>
  </si>
  <si>
    <t>15,433*0,22 "dle položky odstranění podkladu živičného tl. 100 mm</t>
  </si>
  <si>
    <t>627,605*0,103 "dle položky frézování tl. 40 mm</t>
  </si>
  <si>
    <t>387,787*0,256 "dle položky frézování tl. 70 mm</t>
  </si>
  <si>
    <t>178</t>
  </si>
  <si>
    <t>997221559</t>
  </si>
  <si>
    <t>Vodorovná doprava suti bez naložení, ale se složením a s hrubým urovnáním Příplatek k ceně za každý další započatý 1 km přes 1 km</t>
  </si>
  <si>
    <t>1234349762</t>
  </si>
  <si>
    <t>9 příplatků</t>
  </si>
  <si>
    <t>9*373,086</t>
  </si>
  <si>
    <t>179</t>
  </si>
  <si>
    <t>997221615</t>
  </si>
  <si>
    <t>Poplatek za uložení stavebního odpadu na skládce (skládkovné) z prostého betonu zatříděného do Katalogu odpadů pod kódem 17 01 01</t>
  </si>
  <si>
    <t>914551083</t>
  </si>
  <si>
    <t>481,146*0,325 "dle položky odstranění podkladu z betonu tl. 150 mm</t>
  </si>
  <si>
    <t>180</t>
  </si>
  <si>
    <t>997221645</t>
  </si>
  <si>
    <t>Poplatek za uložení stavebního odpadu na skládce (skládkovné) asfaltového bez obsahu dehtu zatříděného do Katalogu odpadů pod kódem 17 03 02</t>
  </si>
  <si>
    <t>1891664124</t>
  </si>
  <si>
    <t>181</t>
  </si>
  <si>
    <t>997221655</t>
  </si>
  <si>
    <t>928464269</t>
  </si>
  <si>
    <t>221,9*0,29 "dle položky odstranění podkladu z kameniva tl. 200 mm</t>
  </si>
  <si>
    <t>998</t>
  </si>
  <si>
    <t>Přesun hmot</t>
  </si>
  <si>
    <t>182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</si>
  <si>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</si>
  <si>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</si>
  <si>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290032212</t>
  </si>
  <si>
    <t>PSV</t>
  </si>
  <si>
    <t>Práce a dodávky PSV</t>
  </si>
  <si>
    <t>711</t>
  </si>
  <si>
    <t>Izolace proti vodě, vlhkosti a plynům</t>
  </si>
  <si>
    <t>183</t>
  </si>
  <si>
    <t>711786166-R</t>
  </si>
  <si>
    <t>Izolace proti vodě těsnění trubních prostupů do 500 mm prostupovým těsněním</t>
  </si>
  <si>
    <t>-344054078</t>
  </si>
  <si>
    <t>184</t>
  </si>
  <si>
    <t>27322510035</t>
  </si>
  <si>
    <t>Prostupové těsnění do otvorů DN 300</t>
  </si>
  <si>
    <t>-1919657974</t>
  </si>
  <si>
    <t>185</t>
  </si>
  <si>
    <t>998711101</t>
  </si>
  <si>
    <t>Přesun hmot pro izolace proti vodě, vlhkosti a plynům stanovený z hmotnosti přesunovaného materiálu vodorovná dopravní vzdálenost do 50 m základní v objektech výšky do 6 m</t>
  </si>
  <si>
    <t>11963121</t>
  </si>
  <si>
    <t>767</t>
  </si>
  <si>
    <t>Konstrukce zámečnické</t>
  </si>
  <si>
    <t>186</t>
  </si>
  <si>
    <t>767861011-R</t>
  </si>
  <si>
    <t>Montáž vnitřních kovových žebříků přímých délky přes 5 m, ukotvených do betonu</t>
  </si>
  <si>
    <t>1423119067</t>
  </si>
  <si>
    <t>187</t>
  </si>
  <si>
    <t>44983027r</t>
  </si>
  <si>
    <t>teleskopický nerezový žebřík s protiskuzovými nášlapy, základní výška 2,80 m + 1,2 m výsuvné madlo</t>
  </si>
  <si>
    <t>938965726</t>
  </si>
  <si>
    <t>188</t>
  </si>
  <si>
    <t>44983029r</t>
  </si>
  <si>
    <t>nerezový žebřík , základní výška 3,2 m včetně 2 ks nástěnných držáků (háků)</t>
  </si>
  <si>
    <t>-1323847479</t>
  </si>
  <si>
    <t>189</t>
  </si>
  <si>
    <t>998767101</t>
  </si>
  <si>
    <t>Přesun hmot pro zámečnické konstrukce stanovený z hmotnosti přesunovaného materiálu vodorovná dopravní vzdálenost do 50 m základní v objektech výšky do 6 m</t>
  </si>
  <si>
    <t>671621152</t>
  </si>
  <si>
    <t>SO 02 - Armaturní šachta</t>
  </si>
  <si>
    <t>D1 - Rozvaděče a skříně</t>
  </si>
  <si>
    <t>D2 - Kabeláž a trasy</t>
  </si>
  <si>
    <t>D3 - Stavební elektroinstalace</t>
  </si>
  <si>
    <t>D4 - Měření a regulace</t>
  </si>
  <si>
    <t>D5 - ASŘTP</t>
  </si>
  <si>
    <t>D6 - Přenosové zařízení</t>
  </si>
  <si>
    <t>D1</t>
  </si>
  <si>
    <t>Rozvaděče a skříně</t>
  </si>
  <si>
    <t>Pol1</t>
  </si>
  <si>
    <t>Rozvaděč [RM1]</t>
  </si>
  <si>
    <t>Poznámka k položce:_x000d_
Položka zahrnuje rozvaděč sloužící pro napájení veškerých elektrospotřebičů náležících do příslušného PS. Všechny sběrnice, svorky i ostatní nainstalované prvky musí být viditelně označeny. Součástí dodávky bude montáž rozvaděče včetně nosných konstrukcí, propojení všech komponent, ukončení kabelů._x000d_
Výroba rozvaděče_x000d_
Materiál v rozvaděči_x000d_
Rozvadeč obsahuje:_x000d_
2 ks Dveře vnitřní VxŠ 1000x500_x000d_
1 ks Panel montážní ocelový VxŠ 1000x1000_x000d_
1 ks Rozváděč plastový, plné dveře, uzavřené dno VxŠxH 1000x1000x320 IP65_x000d_
2 ks Vložka bezpečnostní FAB_x000d_
1 ks Bleskojistka 24V pro analogové signály 24V, 0,5A, 1-kanál_x000d_
1 ks Bočnice pro bleskojistku -_x000d_
2 ks Chránič proudový čtyřpólový, odolný proti rušení 4p,25A,0,03A_x000d_
1 ks Chránič proudový dvoupólový 2p, 25A, 0,03A_x000d_
2 ks Jistič jednopólový B10/1_x000d_
3 ks Jistič jednopólový C10/1_x000d_
2 ks Jistič jednopólový C16/1_x000d_
5 ks Jistič jednopólový C4/1_x000d_
1 ks Jistič třípolový C16/3_x000d_
1 ks Kabel propojovací stíněný M340/Magelis/PC - Switch_x000d_
2 ks Kontakt magnetický 1xNC_x000d_
3 ks Kontakt pomocný 1xNO, 1xNC_x000d_
1 ks Kontakt pomocný 1xNO,1xNC_x000d_
2 ks Modul ochranný 6-48V_x000d_
1 ks Převodník odpor / proud 0-100 Ohm / 4-20mA_x000d_
1 ks Relé kontroly síť.napětí 1x přep.kontakt-230V_x000d_
2 ks Relé pomocné kompletní 1x přepín.kontakt, 24V ss_x000d_
4 ks Relé pomocné 2xpřep.kont.5A, 24VDC, tlačitko a LED_x000d_
1 ks Relé pomocné 4xpřep.kont. 230V_x000d_
2 ks Relé pomocné 4xpřep.kont. 24V_x000d_
1 ks Spouštěč motorů 0,63-1A_x000d_
1 ks Stykač třípólový reverzační 6A/24V_x000d_
1 ks Svítidlo LED 230V/4W IP20_x000d_
1 ks Svodič přepětí dvoupólový Typ 3_x000d_
1 ks Svodič přepětí třípólový Typ 1 + 2, signalizační kontakt_x000d_
7 ks Svorkovnice řadová s pojistkou a LED 4mm2, 10-36VAC/DC, max. 6,3A_x000d_
1 ks Těleso topné 20W, IP54_x000d_
1 ks Termostat rozpínací pro topná tělesa (0 - 60°C), 10A_x000d_
1 ks Vypínač třípolový 20A, 3p_x000d_
1 ks Zásuvka nástěnná (do rozv) 3P+N+PE 400V,32A, IP44_x000d_
2 ks Zásuvka servisní 230V/16A_x000d_
1 ks Bočnice svorkovnice průchozí_x000d_
2 ks Modul ochranný 6-250V DC_x000d_
4 ks Modul ochranný 6-250V DC_x000d_
4 ks Patice 2 póly_x000d_
3 ks Patice_x000d_
2 ks Pojistka skleněná F35A, 1A_x000d_
5 ks Pojistka skleněná F35A, 500mA_x000d_
3 ks Spona_x000d_
4 ks Svorkovnice řadová průchozí 0,5-1,5mm2 modrá 6 polová_x000d_
4 ks Svorkovnice řadová průchozí 0,5-1,5mm2 rudá 6 polová_x000d_
1 ks Svorkovnice řadová průchozí napájecí 0,5-6mm2 modrá_x000d_
1 ks Svorkovnice řadová průchozí napájecí 0,5-6mm2 rudá_x000d_
22 ks Svorkovnice řadová PUSH-IN 1.5mm2, béžová_x000d_
9 ks Svorkovnice řadová PUSH-IN 2.5mm2, béžová_x000d_
3 ks Svorkovnice řadová šroubová 10mm2, béžová_x000d_
5 ks Vývodka PG 11 vč.matice IP68_x000d_
5 ks Vývodka PG 13,5 vč.matice IP68_x000d_
1 ks Vývodka PG 16 vč.matice IP68_x000d_
1 ks Vývodka PG 21 vč.matice IP68_x000d_
3 ks Vývodka PG 9 vč.matice IP68_x000d_
1 ks Sada závěsů_x000d_
1 kpl Sada pomocného propojovacího a konstrukčního materiálu</t>
  </si>
  <si>
    <t>Pol2</t>
  </si>
  <si>
    <t>Skříň deblokační 1.šoupě_venkovní, pro snímač polohy</t>
  </si>
  <si>
    <t>ks</t>
  </si>
  <si>
    <t>Poznámka k položce:_x000d_
ES1MS1</t>
  </si>
  <si>
    <t>Pol3</t>
  </si>
  <si>
    <t>Svorkovnice exponenciální do 25 mm2</t>
  </si>
  <si>
    <t>Poznámka k položce:_x000d_
HOP</t>
  </si>
  <si>
    <t>Pol4</t>
  </si>
  <si>
    <t>El. servopohon [ES1]</t>
  </si>
  <si>
    <t>Poznámka k položce:_x000d_
V ceně je obsaženo zapojení a seřízení elektropohonu.</t>
  </si>
  <si>
    <t>Pol5</t>
  </si>
  <si>
    <t>Průrazy</t>
  </si>
  <si>
    <t>Poznámka k položce:_x000d_
2 ks Průraz ve zdi do 300 mm</t>
  </si>
  <si>
    <t>Pol6</t>
  </si>
  <si>
    <t>Dokumentace skutečného provedení</t>
  </si>
  <si>
    <t>Poznámka k položce:_x000d_
1 ks Dokumentace skutečného provedení</t>
  </si>
  <si>
    <t>Pol7</t>
  </si>
  <si>
    <t>Koordinace prací s ostatními profesemi</t>
  </si>
  <si>
    <t>Poznámka k položce:_x000d_
1 ks Koordinace prací s ostatními profesemi</t>
  </si>
  <si>
    <t>Pol8</t>
  </si>
  <si>
    <t>Koordinace prací s provozovatelem</t>
  </si>
  <si>
    <t>Poznámka k položce:_x000d_
1 ks Koordinace prací s provozovatelem</t>
  </si>
  <si>
    <t>Pol9</t>
  </si>
  <si>
    <t>Stanovisko TIČR</t>
  </si>
  <si>
    <t>Poznámka k položce:_x000d_
1 ks Výzva TIČR a vydání stanoviska</t>
  </si>
  <si>
    <t>Pol10</t>
  </si>
  <si>
    <t>Výchozí revize el.zařízení</t>
  </si>
  <si>
    <t>Poznámka k položce:_x000d_
1 ks Provedení požadovaných měření a následné zpracování revizní zprávy</t>
  </si>
  <si>
    <t>Pol11</t>
  </si>
  <si>
    <t>Příprava ke komplexním zkouškám</t>
  </si>
  <si>
    <t>Poznámka k položce:_x000d_
Položka obsahuje:_x000d_
- zprovoznění strojů a zařízení pro provedení komplexních zkoušek_x000d_
1 ks Komplexní zkoušky elektrotechnologie</t>
  </si>
  <si>
    <t>Pol12</t>
  </si>
  <si>
    <t>Doprava a přesun materiálu</t>
  </si>
  <si>
    <t>Poznámka k položce:_x000d_
1 kpl Doprava a přesun materiálu</t>
  </si>
  <si>
    <t>Pol13</t>
  </si>
  <si>
    <t>Uzemňovací soustava</t>
  </si>
  <si>
    <t>Poznámka k položce:_x000d_
1 kpl Sada propojovacího a konstrukčního materiálu._x000d_
V ceně je obsažena kompletní dodávka a montáž uzemňovací soustavy.</t>
  </si>
  <si>
    <t>Pol14</t>
  </si>
  <si>
    <t>Ostatní materiál a práce</t>
  </si>
  <si>
    <t>Poznámka k položce:_x000d_
Položka obsahuje:_x000d_
- ostatní materiál a práce</t>
  </si>
  <si>
    <t>D2</t>
  </si>
  <si>
    <t>Kabeláž a trasy</t>
  </si>
  <si>
    <t>Pol15</t>
  </si>
  <si>
    <t>Kabel sdělovací pevný 10x2x0,5</t>
  </si>
  <si>
    <t>Poznámka k položce:_x000d_
V ceně je obsažena kompletní dodávka a pokládka kabelu.</t>
  </si>
  <si>
    <t>Pol16</t>
  </si>
  <si>
    <t>Kabel sdělovací pevný 3x2x0,5</t>
  </si>
  <si>
    <t>Pol17</t>
  </si>
  <si>
    <t>Kabel silový pevný Cu 7x1,5</t>
  </si>
  <si>
    <t>Pol18</t>
  </si>
  <si>
    <t>Kabel silový pevný Cu J-3x1,5</t>
  </si>
  <si>
    <t>Pol19</t>
  </si>
  <si>
    <t>Kabel silový slaněný Cu 4Gx0,75</t>
  </si>
  <si>
    <t>Pol20</t>
  </si>
  <si>
    <t>Kabel silový slaněný Cu 5Gx0,75</t>
  </si>
  <si>
    <t>Pol21</t>
  </si>
  <si>
    <t>Kabel silový slaněný Cu 7Gx0,5</t>
  </si>
  <si>
    <t>Pol22</t>
  </si>
  <si>
    <t>Vodič slaněný Cu 10 zž</t>
  </si>
  <si>
    <t>Pol23</t>
  </si>
  <si>
    <t>Nosné konstrukce</t>
  </si>
  <si>
    <t>Poznámka k položce:_x000d_
V ceně je obsažena kompletní dodávka a montáž všech prvků pro vytvoření nosných vodičových konstrukcí._x000d_
1 kpl Sada nosných konstrukcí_x000d_
1 kpl Sada pomocného konstrukčního materiálu</t>
  </si>
  <si>
    <t>Pol24</t>
  </si>
  <si>
    <t>Ostatní materiál a práce pro kabely a kabelové konstrukce</t>
  </si>
  <si>
    <t>D3</t>
  </si>
  <si>
    <t>Stavební elektroinstalace</t>
  </si>
  <si>
    <t>Pol25</t>
  </si>
  <si>
    <t>Zásuvka dvojnásobná 16A, 250V, zapušť.montáž, bílá Classic</t>
  </si>
  <si>
    <t>Poznámka k položce:_x000d_
M1XC1</t>
  </si>
  <si>
    <t>Pol26</t>
  </si>
  <si>
    <t>Kalové čerpadlo [M1]</t>
  </si>
  <si>
    <t>Poznámka k položce:_x000d_
V ceně je obsaženo zapojení elektromotoru.</t>
  </si>
  <si>
    <t>Pol27</t>
  </si>
  <si>
    <t>Osvětlení armat. šachty [E1]</t>
  </si>
  <si>
    <t>Poznámka k položce:_x000d_
1 ks Přepínač střídavý 1p, 10A, řaz. 6, IP54, povrch.montáž, bílý, Variant [E1]_x000d_
1 ks Krabice svorková prázdná 93x93x55, IP65, UV, 4mm2 [E1]_x000d_
2 ks Svítidlo zářivkové LED 230V/43W/840/IP66 [E1]</t>
  </si>
  <si>
    <t>Pol28</t>
  </si>
  <si>
    <t>Ostatní materiál a práce pro stavební elektroinstalaci</t>
  </si>
  <si>
    <t>D4</t>
  </si>
  <si>
    <t>Měření a regulace</t>
  </si>
  <si>
    <t>Pol29</t>
  </si>
  <si>
    <t>Krabice svorková prázdná 110x110x67, IP65, UV, 6mm2</t>
  </si>
  <si>
    <t>Poznámka k položce:_x000d_
V ceně je obsažena dodávka, montáž a zapojení.</t>
  </si>
  <si>
    <t>Pol30</t>
  </si>
  <si>
    <t>Ip - měření průtoku [FIQ1]</t>
  </si>
  <si>
    <t>Poznámka k položce:_x000d_
V ceně je obsaženo zapojení zařízení.</t>
  </si>
  <si>
    <t>Pol31</t>
  </si>
  <si>
    <t>Měření chloru ve vodě [QIC1]</t>
  </si>
  <si>
    <t>Pol32</t>
  </si>
  <si>
    <t>Měření zákalu ve vodě [QIC2]</t>
  </si>
  <si>
    <t>Pol33</t>
  </si>
  <si>
    <t>Zabezpečení objektu [EZS1]</t>
  </si>
  <si>
    <t>Poznámka k položce:_x000d_
V ceně je obsažena dodávka, montáž, zapojení, nastavení a zprovoznění zařízení._x000d_
1 ks Spínač koncový kompletní 1xNO/1xNC [EZS1ED1]</t>
  </si>
  <si>
    <t>Pol34</t>
  </si>
  <si>
    <t>Zaplavení šachty [LZ1]</t>
  </si>
  <si>
    <t>Poznámka k položce:_x000d_
V ceně je obsažena dodávka, montáž, zapojení, nastavení a zprovoznění zařízení._x000d_
1 ks Spínač plovákový 10m [LZ1]_x000d_
1 ks Závaží k plováku [LZ1]_x000d_
1 ks Závaží k plováku [LZ1]</t>
  </si>
  <si>
    <t>Pol35</t>
  </si>
  <si>
    <t>Měření tlaku [PIC1]</t>
  </si>
  <si>
    <t>Poznámka k položce:_x000d_
V ceně je obsažena dodávka, montáž, zapojení, nastavení a zprovoznění zařízení._x000d_
1 ks Snímač relativního tlaku 0-1MPa (0-10bar) / 4-20mA, 10-36V DC [PIC1]</t>
  </si>
  <si>
    <t>Pol36</t>
  </si>
  <si>
    <t>Oživení měřících okruhů</t>
  </si>
  <si>
    <t>Poznámka k položce:_x000d_
Položka obsahuje:_x000d_
- oživení měřících okruhů</t>
  </si>
  <si>
    <t>D5</t>
  </si>
  <si>
    <t>ASŘTP</t>
  </si>
  <si>
    <t>Pol37</t>
  </si>
  <si>
    <t>Zaškolení pracovníků provozovatele</t>
  </si>
  <si>
    <t>Poznámka k položce:_x000d_
Položka obsahuje:_x000d_
1 kpl - zaškolení pracovníků provozovatele na obsluhu zařízení</t>
  </si>
  <si>
    <t>Pol38</t>
  </si>
  <si>
    <t>Zdrojová soustava [GU1]</t>
  </si>
  <si>
    <t>Poznámka k položce:_x000d_
1 ks Modul bateriový 24V DC7.2AH [GU1A]_x000d_
1 ks Řídící jednotka UPS UPS 24V 20A/10A [GU1N]_x000d_
1 ks Zdroj spínaný 24V, 120W [GU1Z]</t>
  </si>
  <si>
    <t>Pol39</t>
  </si>
  <si>
    <t>Řídicí jednotka [OPLC]</t>
  </si>
  <si>
    <t>Poznámka k položce:_x000d_
1 ks Modul komunikační 1x Ethernet [OPLC]_x000d_
1 ks OPLC DI20x, RO12x, AI/DI2x 1xRS232/485 [OPLC]</t>
  </si>
  <si>
    <t>Pol40</t>
  </si>
  <si>
    <t>Řídicí jednotka-vstupně/výstupní moduly [VV]</t>
  </si>
  <si>
    <t>Poznámka k položce:_x000d_
1 ks IO rozšiřující modul AI4x, AO2x [VV1]_x000d_
1 ks Kabel propojovací stíněný V130/V350 - EX-D16** [VV1WS1]_x000d_
1 ks Expanzní adaptér pro připojení rozšiřujících modulů 12/24 VDC [VV-A1]</t>
  </si>
  <si>
    <t>Pol41</t>
  </si>
  <si>
    <t>Programové vybavení pro řídicí jednotku</t>
  </si>
  <si>
    <t>Poznámka k položce:_x000d_
1 ks SW komunikační_x000d_
1 ks SW aplikační pro PLC_x000d_
1 ks SW projekt</t>
  </si>
  <si>
    <t>Pol42</t>
  </si>
  <si>
    <t>Programové vybavení pro ovládací panel operátora</t>
  </si>
  <si>
    <t>Poznámka k položce:_x000d_
1 ks SW aplikační pro ovládací panel</t>
  </si>
  <si>
    <t>Pol43</t>
  </si>
  <si>
    <t>Programové vybavení pro dispečerské pracoviště</t>
  </si>
  <si>
    <t>Poznámka k položce:_x000d_
1 ks SW aplikační pro vizualizaci na DSP</t>
  </si>
  <si>
    <t>Pol44</t>
  </si>
  <si>
    <t>Oživení řídícího systému</t>
  </si>
  <si>
    <t>Poznámka k položce:_x000d_
Položka obsahuje:_x000d_
- oživení řídícího systému</t>
  </si>
  <si>
    <t>D6</t>
  </si>
  <si>
    <t>Přenosové zařízení</t>
  </si>
  <si>
    <t>Pol45</t>
  </si>
  <si>
    <t>Komunikační modul [LTE]</t>
  </si>
  <si>
    <t>Poznámka k položce:_x000d_
1 ks Průmyslový LTE router LTE ( 4G ), 2x ETH port, Dual SIM, 2x anténa [LTE1]</t>
  </si>
  <si>
    <t>SO 03 - Přípojka NN</t>
  </si>
  <si>
    <t>C21M - Elektromontáže</t>
  </si>
  <si>
    <t>C46M - Zemní práce</t>
  </si>
  <si>
    <t>03 - Materiály</t>
  </si>
  <si>
    <t>04 - Revize a další nezařazené práce</t>
  </si>
  <si>
    <t>C21M</t>
  </si>
  <si>
    <t>Elektromontáže</t>
  </si>
  <si>
    <t>210100014</t>
  </si>
  <si>
    <t>ukonč.vod.v rozv.vč.zap.a konc.do 10mm2</t>
  </si>
  <si>
    <t>210120102</t>
  </si>
  <si>
    <t>nožové patrony do 500V</t>
  </si>
  <si>
    <t>210120451</t>
  </si>
  <si>
    <t>jistič 3-pólový bez krytu do 25A</t>
  </si>
  <si>
    <t>210191514</t>
  </si>
  <si>
    <t>montáž plastového elektroměrového rozvaděče v pilíři</t>
  </si>
  <si>
    <t>210220021</t>
  </si>
  <si>
    <t>uzem. v zemi FeZn do 120 mm2 vč.svorek;propoj.aj.</t>
  </si>
  <si>
    <t>210220022</t>
  </si>
  <si>
    <t>uzem. v zemi FeZn R=8-10 mm vč.svorek;propoj.aj.</t>
  </si>
  <si>
    <t>210220301</t>
  </si>
  <si>
    <t>svorky hromosvodové do 2 šroubu (SS;SR 03)</t>
  </si>
  <si>
    <t>210220600R</t>
  </si>
  <si>
    <t>montáž ekvipotencionální přípojnice</t>
  </si>
  <si>
    <t>210810013</t>
  </si>
  <si>
    <t>CYKY 4x10 mm2 (VU)</t>
  </si>
  <si>
    <t>210950201</t>
  </si>
  <si>
    <t>přípl. za zatahování kab. do chráničky do 0,75kg/m</t>
  </si>
  <si>
    <t>C46M</t>
  </si>
  <si>
    <t>460010024</t>
  </si>
  <si>
    <t>vytyč.trati kab.vedení v zastavěném prostoru</t>
  </si>
  <si>
    <t>km</t>
  </si>
  <si>
    <t>460131113</t>
  </si>
  <si>
    <t>Hloubení nezapažených jam při elektromontážích ručně v hornině tř I skupiny 3</t>
  </si>
  <si>
    <t>460161162</t>
  </si>
  <si>
    <t>Hloubení kabelových rýh ručně š 35 cm hl 70 cm v hornině tř I skupiny 3</t>
  </si>
  <si>
    <t>460270001R</t>
  </si>
  <si>
    <t>zděný pilíř pro RM1 - viz výkres D.1.3-3</t>
  </si>
  <si>
    <t xml:space="preserve">Poznámka k položce:_x000d_
zděný pilíř : 1740x500x2200mm, nika pro RM1 (1500x1260x385/840mm),  stříška z plechu s povrchovou úpravou, nerez dvířka dvoukřídlá, zavírání na kličku a visací zámek. Pilíř bude osazen na zákrytové desce armaturní šachty.</t>
  </si>
  <si>
    <t>460431172</t>
  </si>
  <si>
    <t>Zásyp kabelových rýh ručně se zhutněním š 35 cm hl 70 cm z horniny tř I skupiny 3</t>
  </si>
  <si>
    <t>460641113</t>
  </si>
  <si>
    <t>Základové konstrukce při elektromontážích z monolitického betonu tř. C 16/20</t>
  </si>
  <si>
    <t>460671112</t>
  </si>
  <si>
    <t>fólie výstražná z PVC šířky 22cm</t>
  </si>
  <si>
    <t>460791212</t>
  </si>
  <si>
    <t>Montáž trubek ochranných plastových uložených volně do rýhy ohebných přes 32 do 50 mm uložených do rýhy</t>
  </si>
  <si>
    <t>03</t>
  </si>
  <si>
    <t>Materiály</t>
  </si>
  <si>
    <t>382</t>
  </si>
  <si>
    <t>ekvipotencionální přípojnice EPS2</t>
  </si>
  <si>
    <t>1400</t>
  </si>
  <si>
    <t>FeZn 30x4</t>
  </si>
  <si>
    <t>1405</t>
  </si>
  <si>
    <t>FeZn R=10/13mm izolovaný</t>
  </si>
  <si>
    <t>1437</t>
  </si>
  <si>
    <t>svorka SR 03 s páskem - FeZn</t>
  </si>
  <si>
    <t>2944</t>
  </si>
  <si>
    <t>CYKY-J 4x10mm2</t>
  </si>
  <si>
    <t>4306</t>
  </si>
  <si>
    <t>pojistková vložka PNA000 40AgG</t>
  </si>
  <si>
    <t>4820</t>
  </si>
  <si>
    <t>jistič trojpólový 16A, char.B</t>
  </si>
  <si>
    <t>35701</t>
  </si>
  <si>
    <t>elektroměrový rozvaděč, typový - plastový v pilíři (ER112/NKP7P/ČEZ)</t>
  </si>
  <si>
    <t>91005</t>
  </si>
  <si>
    <t>fólie z polyetylenu šíře 220mm</t>
  </si>
  <si>
    <t>91027</t>
  </si>
  <si>
    <t>chránička kabelová PE40</t>
  </si>
  <si>
    <t>Pol46</t>
  </si>
  <si>
    <t>Podružný materiál, 5 % z materiálu</t>
  </si>
  <si>
    <t>Poznámka k položce:_x000d_
Do jednotkové ceny této položky se vyplní součet celkových cen položek 19 - 28</t>
  </si>
  <si>
    <t>Pol47</t>
  </si>
  <si>
    <t>Prořez (m, kg), 5 % z materiálu</t>
  </si>
  <si>
    <t>Poznámka k položce:_x000d_
Do jednotkové ceny této položky se vyplní součet celkových cen položek 20, 21, 23, 27 a 28</t>
  </si>
  <si>
    <t>04</t>
  </si>
  <si>
    <t>Revize a další nezařazené práce</t>
  </si>
  <si>
    <t>00001</t>
  </si>
  <si>
    <t>Napojení v pojistkové skříni SS</t>
  </si>
  <si>
    <t>00002</t>
  </si>
  <si>
    <t>Připojení uzemnění v elektroměrovém rozvaděči</t>
  </si>
  <si>
    <t>00003</t>
  </si>
  <si>
    <t>Výchozí revize elektro</t>
  </si>
  <si>
    <t>00004</t>
  </si>
  <si>
    <t>Zhotovení prostupů pro kabely, zednické práce pro elektro</t>
  </si>
  <si>
    <t>00005</t>
  </si>
  <si>
    <t>Koordinace prací s investorem a generálním dodavatelem stavby</t>
  </si>
  <si>
    <t>00006</t>
  </si>
  <si>
    <t>Projektová dokumentace pro realizaci stavby</t>
  </si>
  <si>
    <t>00007</t>
  </si>
  <si>
    <t>Zajištění podkladů a zákres změn pro dokumentaci skutečného provedení</t>
  </si>
  <si>
    <t>00008</t>
  </si>
  <si>
    <t>Projektová dokumentace skutečného provedení stavby</t>
  </si>
  <si>
    <t>00009</t>
  </si>
  <si>
    <t>Geodetické zaměření skutečného provedení stavby</t>
  </si>
  <si>
    <t>00010</t>
  </si>
  <si>
    <t>Režijní náklady</t>
  </si>
  <si>
    <t>00011</t>
  </si>
  <si>
    <t>Náklady na dopravu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</si>
  <si>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</si>
  <si>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</si>
  <si>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</si>
  <si>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</si>
  <si>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</si>
  <si>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</si>
  <si>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VON 1: Příprava a zařízení staveniště, provozní a územní vlivy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</si>
  <si>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</si>
  <si>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</si>
  <si>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</si>
  <si>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</si>
  <si>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</si>
  <si>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</si>
  <si>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</si>
  <si>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VON 2: Projektové dokumentace - náklady jinde neuvedené</t>
  </si>
  <si>
    <t>X4</t>
  </si>
  <si>
    <t>Plán zásad organizace výstavby (ZOV)</t>
  </si>
  <si>
    <t>Poznámka k položce:_x000d_
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</si>
  <si>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</si>
  <si>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</si>
  <si>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</si>
  <si>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</si>
  <si>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</si>
  <si>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X7</t>
  </si>
  <si>
    <t>Vypracování podorobné výrobně dílenské dokumentace, která podléhá schválení objednatele a technického dozoru, jejíž součástí bude i vypracování technologických postupů na základě pokynů objednatele a technického dozoru v případech, kdy si to vyžádá situace na stavbě.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</si>
  <si>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</si>
  <si>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</si>
  <si>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</si>
  <si>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</si>
  <si>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</si>
  <si>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X10</t>
  </si>
  <si>
    <t>Činnost geodeta ve výstavbě</t>
  </si>
  <si>
    <t>Poznámka k položce:_x000d_
doměření stavby pro účely výstavby (doměření polohopisu, vytyčování kanalizačních šachet a objektů na stokové síti v případě změny jejich umístění oproti projektu, vč. ČOV a ostatních objektů)</t>
  </si>
  <si>
    <t>X15</t>
  </si>
  <si>
    <t>Zajištění provozu dalšího subjektu nutného při přeložkách nebo poškození stávajících podzemních sítí - nutné uzavření úseků, zajištění návhradního zásobení</t>
  </si>
  <si>
    <t>X17</t>
  </si>
  <si>
    <t>Oprava, znovuzřízení objektů (oplocení, zídky, potrubí apod) poškozené, nebo zbořené během výstavby</t>
  </si>
  <si>
    <t>Poznámka k položce:_x000d_
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</si>
  <si>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</si>
  <si>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</si>
  <si>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obsažených v dokladové části: např. kácení zeleně, dopravní trasy, zvláštní užívání komunikací, správní poplatky, ohlášení stavby</t>
  </si>
  <si>
    <t>X21</t>
  </si>
  <si>
    <t>Ohlášení, příprava staveniště, záchranné práce, zabezpečení archeologických nálezů na místě</t>
  </si>
  <si>
    <t>X22</t>
  </si>
  <si>
    <t>Zaměření hladin ve studních, jejich monitorování po dobu výstavby včetně případných náhrad za nutný náhradní odběr.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</si>
  <si>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</si>
  <si>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</si>
  <si>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VON 4: Předání a převzetí díla - náklady jinde neuvedené</t>
  </si>
  <si>
    <t>X27</t>
  </si>
  <si>
    <t>Návrhy Provozních, Havarijních, Povodňových, Požárních a jiných řádů a předpisů nutných pro realizaci a předání díla.</t>
  </si>
  <si>
    <t xml:space="preserve">Poznámka k položce:_x000d_
Návrhy Provozních, Havarijních, Povodňových, Požárních a jiných řádů a předpisů a jejich odsouhlasení s pracovníky  správními orgány - pro trvalý provoz (se zapracováním připomínek)</t>
  </si>
  <si>
    <t>X28</t>
  </si>
  <si>
    <t>Komplexní a technologické zkoušky dle příslušných ČSN</t>
  </si>
  <si>
    <t>Poznámka k položce:_x000d_
dle obecných podmínek technických specifikací a zápisů ve stavebních denících ( např. výchozí revize, rozbor vody, zkoušky hutnění, apd.) Neuvedené v jiných částech výkazů výměr.</t>
  </si>
  <si>
    <t>X29</t>
  </si>
  <si>
    <t>Manipulační předpisy, prohlášení o shodě, tlakové zkoušky jinde neuvedené, revize elektro, zkoušky těsnosti nádrží, provozní zkoušky, které budou prováděny za součinnosti obsluhy (zaškolování obsluhy).</t>
  </si>
  <si>
    <t>X30</t>
  </si>
  <si>
    <t>Vyhotovení  geodetického zaměření skutečného provedení stavby</t>
  </si>
  <si>
    <t>Poznámka k položce:_x000d_
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</si>
  <si>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</si>
  <si>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</si>
  <si>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</si>
  <si>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</si>
  <si>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</si>
  <si>
    <t>X34</t>
  </si>
  <si>
    <t>Náklady spojené s kolaudačním řízením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</si>
</sst>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5" borderId="22" xfId="0" applyFont="1" applyFill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top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55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56</v>
      </c>
      <c r="AI60" s="43"/>
      <c r="AJ60" s="43"/>
      <c r="AK60" s="43"/>
      <c r="AL60" s="43"/>
      <c r="AM60" s="65" t="s">
        <v>57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58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59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56</v>
      </c>
      <c r="AI75" s="43"/>
      <c r="AJ75" s="43"/>
      <c r="AK75" s="43"/>
      <c r="AL75" s="43"/>
      <c r="AM75" s="65" t="s">
        <v>57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M20-076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Dříteč – zkapacitnění vodovodu-aktualizace 2024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Dříteč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10. 6. 2024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Vodovody a kanalizace Pardubice,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Multiaqua s.r.o.</v>
      </c>
      <c r="AN89" s="72"/>
      <c r="AO89" s="72"/>
      <c r="AP89" s="72"/>
      <c r="AQ89" s="41"/>
      <c r="AR89" s="45"/>
      <c r="AS89" s="82" t="s">
        <v>61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Leona Šaldová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62</v>
      </c>
      <c r="D92" s="95"/>
      <c r="E92" s="95"/>
      <c r="F92" s="95"/>
      <c r="G92" s="95"/>
      <c r="H92" s="96"/>
      <c r="I92" s="97" t="s">
        <v>63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64</v>
      </c>
      <c r="AH92" s="95"/>
      <c r="AI92" s="95"/>
      <c r="AJ92" s="95"/>
      <c r="AK92" s="95"/>
      <c r="AL92" s="95"/>
      <c r="AM92" s="95"/>
      <c r="AN92" s="97" t="s">
        <v>65</v>
      </c>
      <c r="AO92" s="95"/>
      <c r="AP92" s="99"/>
      <c r="AQ92" s="100" t="s">
        <v>66</v>
      </c>
      <c r="AR92" s="45"/>
      <c r="AS92" s="101" t="s">
        <v>67</v>
      </c>
      <c r="AT92" s="102" t="s">
        <v>68</v>
      </c>
      <c r="AU92" s="102" t="s">
        <v>69</v>
      </c>
      <c r="AV92" s="102" t="s">
        <v>70</v>
      </c>
      <c r="AW92" s="102" t="s">
        <v>71</v>
      </c>
      <c r="AX92" s="102" t="s">
        <v>72</v>
      </c>
      <c r="AY92" s="102" t="s">
        <v>73</v>
      </c>
      <c r="AZ92" s="102" t="s">
        <v>74</v>
      </c>
      <c r="BA92" s="102" t="s">
        <v>75</v>
      </c>
      <c r="BB92" s="102" t="s">
        <v>76</v>
      </c>
      <c r="BC92" s="102" t="s">
        <v>77</v>
      </c>
      <c r="BD92" s="103" t="s">
        <v>78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79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80</v>
      </c>
      <c r="BT94" s="118" t="s">
        <v>81</v>
      </c>
      <c r="BU94" s="119" t="s">
        <v>82</v>
      </c>
      <c r="BV94" s="118" t="s">
        <v>83</v>
      </c>
      <c r="BW94" s="118" t="s">
        <v>5</v>
      </c>
      <c r="BX94" s="118" t="s">
        <v>84</v>
      </c>
      <c r="CL94" s="118" t="s">
        <v>1</v>
      </c>
    </row>
    <row r="95" s="7" customFormat="1" ht="16.5" customHeight="1">
      <c r="A95" s="120" t="s">
        <v>85</v>
      </c>
      <c r="B95" s="121"/>
      <c r="C95" s="122"/>
      <c r="D95" s="123" t="s">
        <v>86</v>
      </c>
      <c r="E95" s="123"/>
      <c r="F95" s="123"/>
      <c r="G95" s="123"/>
      <c r="H95" s="123"/>
      <c r="I95" s="124"/>
      <c r="J95" s="123" t="s">
        <v>87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Vodovodní řad'!J30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88</v>
      </c>
      <c r="AR95" s="127"/>
      <c r="AS95" s="128">
        <v>0</v>
      </c>
      <c r="AT95" s="129">
        <f>ROUND(SUM(AV95:AW95),2)</f>
        <v>0</v>
      </c>
      <c r="AU95" s="130">
        <f>'SO 01 - Vodovodní řad'!P129</f>
        <v>0</v>
      </c>
      <c r="AV95" s="129">
        <f>'SO 01 - Vodovodní řad'!J33</f>
        <v>0</v>
      </c>
      <c r="AW95" s="129">
        <f>'SO 01 - Vodovodní řad'!J34</f>
        <v>0</v>
      </c>
      <c r="AX95" s="129">
        <f>'SO 01 - Vodovodní řad'!J35</f>
        <v>0</v>
      </c>
      <c r="AY95" s="129">
        <f>'SO 01 - Vodovodní řad'!J36</f>
        <v>0</v>
      </c>
      <c r="AZ95" s="129">
        <f>'SO 01 - Vodovodní řad'!F33</f>
        <v>0</v>
      </c>
      <c r="BA95" s="129">
        <f>'SO 01 - Vodovodní řad'!F34</f>
        <v>0</v>
      </c>
      <c r="BB95" s="129">
        <f>'SO 01 - Vodovodní řad'!F35</f>
        <v>0</v>
      </c>
      <c r="BC95" s="129">
        <f>'SO 01 - Vodovodní řad'!F36</f>
        <v>0</v>
      </c>
      <c r="BD95" s="131">
        <f>'SO 01 - Vodovodní řad'!F37</f>
        <v>0</v>
      </c>
      <c r="BE95" s="7"/>
      <c r="BT95" s="132" t="s">
        <v>89</v>
      </c>
      <c r="BV95" s="132" t="s">
        <v>83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7" customFormat="1" ht="16.5" customHeight="1">
      <c r="A96" s="120" t="s">
        <v>85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Armaturní šachta'!J30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88</v>
      </c>
      <c r="AR96" s="127"/>
      <c r="AS96" s="128">
        <v>0</v>
      </c>
      <c r="AT96" s="129">
        <f>ROUND(SUM(AV96:AW96),2)</f>
        <v>0</v>
      </c>
      <c r="AU96" s="130">
        <f>'SO 02 - Armaturní šachta'!P122</f>
        <v>0</v>
      </c>
      <c r="AV96" s="129">
        <f>'SO 02 - Armaturní šachta'!J33</f>
        <v>0</v>
      </c>
      <c r="AW96" s="129">
        <f>'SO 02 - Armaturní šachta'!J34</f>
        <v>0</v>
      </c>
      <c r="AX96" s="129">
        <f>'SO 02 - Armaturní šachta'!J35</f>
        <v>0</v>
      </c>
      <c r="AY96" s="129">
        <f>'SO 02 - Armaturní šachta'!J36</f>
        <v>0</v>
      </c>
      <c r="AZ96" s="129">
        <f>'SO 02 - Armaturní šachta'!F33</f>
        <v>0</v>
      </c>
      <c r="BA96" s="129">
        <f>'SO 02 - Armaturní šachta'!F34</f>
        <v>0</v>
      </c>
      <c r="BB96" s="129">
        <f>'SO 02 - Armaturní šachta'!F35</f>
        <v>0</v>
      </c>
      <c r="BC96" s="129">
        <f>'SO 02 - Armaturní šachta'!F36</f>
        <v>0</v>
      </c>
      <c r="BD96" s="131">
        <f>'SO 02 - Armaturní šachta'!F37</f>
        <v>0</v>
      </c>
      <c r="BE96" s="7"/>
      <c r="BT96" s="132" t="s">
        <v>89</v>
      </c>
      <c r="BV96" s="132" t="s">
        <v>83</v>
      </c>
      <c r="BW96" s="132" t="s">
        <v>94</v>
      </c>
      <c r="BX96" s="132" t="s">
        <v>5</v>
      </c>
      <c r="CL96" s="132" t="s">
        <v>1</v>
      </c>
      <c r="CM96" s="132" t="s">
        <v>91</v>
      </c>
    </row>
    <row r="97" s="7" customFormat="1" ht="16.5" customHeight="1">
      <c r="A97" s="120" t="s">
        <v>85</v>
      </c>
      <c r="B97" s="121"/>
      <c r="C97" s="122"/>
      <c r="D97" s="123" t="s">
        <v>95</v>
      </c>
      <c r="E97" s="123"/>
      <c r="F97" s="123"/>
      <c r="G97" s="123"/>
      <c r="H97" s="123"/>
      <c r="I97" s="124"/>
      <c r="J97" s="123" t="s">
        <v>96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03 - Přípojka NN'!J30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88</v>
      </c>
      <c r="AR97" s="127"/>
      <c r="AS97" s="128">
        <v>0</v>
      </c>
      <c r="AT97" s="129">
        <f>ROUND(SUM(AV97:AW97),2)</f>
        <v>0</v>
      </c>
      <c r="AU97" s="130">
        <f>'SO 03 - Přípojka NN'!P120</f>
        <v>0</v>
      </c>
      <c r="AV97" s="129">
        <f>'SO 03 - Přípojka NN'!J33</f>
        <v>0</v>
      </c>
      <c r="AW97" s="129">
        <f>'SO 03 - Přípojka NN'!J34</f>
        <v>0</v>
      </c>
      <c r="AX97" s="129">
        <f>'SO 03 - Přípojka NN'!J35</f>
        <v>0</v>
      </c>
      <c r="AY97" s="129">
        <f>'SO 03 - Přípojka NN'!J36</f>
        <v>0</v>
      </c>
      <c r="AZ97" s="129">
        <f>'SO 03 - Přípojka NN'!F33</f>
        <v>0</v>
      </c>
      <c r="BA97" s="129">
        <f>'SO 03 - Přípojka NN'!F34</f>
        <v>0</v>
      </c>
      <c r="BB97" s="129">
        <f>'SO 03 - Přípojka NN'!F35</f>
        <v>0</v>
      </c>
      <c r="BC97" s="129">
        <f>'SO 03 - Přípojka NN'!F36</f>
        <v>0</v>
      </c>
      <c r="BD97" s="131">
        <f>'SO 03 - Přípojka NN'!F37</f>
        <v>0</v>
      </c>
      <c r="BE97" s="7"/>
      <c r="BT97" s="132" t="s">
        <v>89</v>
      </c>
      <c r="BV97" s="132" t="s">
        <v>83</v>
      </c>
      <c r="BW97" s="132" t="s">
        <v>97</v>
      </c>
      <c r="BX97" s="132" t="s">
        <v>5</v>
      </c>
      <c r="CL97" s="132" t="s">
        <v>1</v>
      </c>
      <c r="CM97" s="132" t="s">
        <v>91</v>
      </c>
    </row>
    <row r="98" s="7" customFormat="1" ht="16.5" customHeight="1">
      <c r="A98" s="120" t="s">
        <v>85</v>
      </c>
      <c r="B98" s="121"/>
      <c r="C98" s="122"/>
      <c r="D98" s="123" t="s">
        <v>98</v>
      </c>
      <c r="E98" s="123"/>
      <c r="F98" s="123"/>
      <c r="G98" s="123"/>
      <c r="H98" s="123"/>
      <c r="I98" s="124"/>
      <c r="J98" s="123" t="s">
        <v>99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'VON - Vedlejší a ostatní 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88</v>
      </c>
      <c r="AR98" s="127"/>
      <c r="AS98" s="133">
        <v>0</v>
      </c>
      <c r="AT98" s="134">
        <f>ROUND(SUM(AV98:AW98),2)</f>
        <v>0</v>
      </c>
      <c r="AU98" s="135">
        <f>'VON - Vedlejší a ostatní ...'!P124</f>
        <v>0</v>
      </c>
      <c r="AV98" s="134">
        <f>'VON - Vedlejší a ostatní ...'!J33</f>
        <v>0</v>
      </c>
      <c r="AW98" s="134">
        <f>'VON - Vedlejší a ostatní ...'!J34</f>
        <v>0</v>
      </c>
      <c r="AX98" s="134">
        <f>'VON - Vedlejší a ostatní ...'!J35</f>
        <v>0</v>
      </c>
      <c r="AY98" s="134">
        <f>'VON - Vedlejší a ostatní ...'!J36</f>
        <v>0</v>
      </c>
      <c r="AZ98" s="134">
        <f>'VON - Vedlejší a ostatní ...'!F33</f>
        <v>0</v>
      </c>
      <c r="BA98" s="134">
        <f>'VON - Vedlejší a ostatní ...'!F34</f>
        <v>0</v>
      </c>
      <c r="BB98" s="134">
        <f>'VON - Vedlejší a ostatní ...'!F35</f>
        <v>0</v>
      </c>
      <c r="BC98" s="134">
        <f>'VON - Vedlejší a ostatní ...'!F36</f>
        <v>0</v>
      </c>
      <c r="BD98" s="136">
        <f>'VON - Vedlejší a ostatní ...'!F37</f>
        <v>0</v>
      </c>
      <c r="BE98" s="7"/>
      <c r="BT98" s="132" t="s">
        <v>89</v>
      </c>
      <c r="BV98" s="132" t="s">
        <v>83</v>
      </c>
      <c r="BW98" s="132" t="s">
        <v>100</v>
      </c>
      <c r="BX98" s="132" t="s">
        <v>5</v>
      </c>
      <c r="CL98" s="132" t="s">
        <v>1</v>
      </c>
      <c r="CM98" s="132" t="s">
        <v>91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Nbi5cMcZ18mNZAbSLB3jz4zXbzeJLndwlKI0+od8HXtoOx0mwAlnd+A0Si63eOzWM8Bc1AK+SLWC+ENe0j4Szw==" hashValue="rce2yjH6/ORJVrlLCVLyRnvQ75LF26v+lVXWdeuCB1nJOfdsU47Q3VYgs+pTWKiRoVxuFjo9bK96xnLnqaXvS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Vodovodní řad'!C2" display="/"/>
    <hyperlink ref="A96" location="'SO 02 - Armaturní šachta'!C2" display="/"/>
    <hyperlink ref="A97" location="'SO 03 - Přípojka NN'!C2" display="/"/>
    <hyperlink ref="A9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Dříteč – zkapacitnění vodovodu-aktualizace 2024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ROUND((SUM(BE129:BE571)),  2)</f>
        <v>0</v>
      </c>
      <c r="G33" s="39"/>
      <c r="H33" s="39"/>
      <c r="I33" s="156">
        <v>0.20999999999999999</v>
      </c>
      <c r="J33" s="155">
        <f>ROUND(((SUM(BE129:BE571))*I33),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ROUND((SUM(BF129:BF571)),  2)</f>
        <v>0</v>
      </c>
      <c r="G34" s="39"/>
      <c r="H34" s="39"/>
      <c r="I34" s="156">
        <v>0.14999999999999999</v>
      </c>
      <c r="J34" s="155">
        <f>ROUND(((SUM(BF129:BF571))*I34),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ROUND((SUM(BG129:BG571)),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ROUND((SUM(BH129:BH571)),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ROUND((SUM(BI129:BI571)),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Dříteč – zkapacitnění vodovodu-aktualizace 2024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Vodovodní řad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Dříteč</v>
      </c>
      <c r="G89" s="41"/>
      <c r="H89" s="41"/>
      <c r="I89" s="33" t="s">
        <v>22</v>
      </c>
      <c r="J89" s="80" t="str">
        <f>IF(J12="","",J12)</f>
        <v>10. 6. 2024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111</v>
      </c>
      <c r="E99" s="189"/>
      <c r="F99" s="189"/>
      <c r="G99" s="189"/>
      <c r="H99" s="189"/>
      <c r="I99" s="189"/>
      <c r="J99" s="190">
        <f>J279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112</v>
      </c>
      <c r="E100" s="189"/>
      <c r="F100" s="189"/>
      <c r="G100" s="189"/>
      <c r="H100" s="189"/>
      <c r="I100" s="189"/>
      <c r="J100" s="190">
        <f>J290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113</v>
      </c>
      <c r="E101" s="189"/>
      <c r="F101" s="189"/>
      <c r="G101" s="189"/>
      <c r="H101" s="189"/>
      <c r="I101" s="189"/>
      <c r="J101" s="190">
        <f>J295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114</v>
      </c>
      <c r="E102" s="189"/>
      <c r="F102" s="189"/>
      <c r="G102" s="189"/>
      <c r="H102" s="189"/>
      <c r="I102" s="189"/>
      <c r="J102" s="190">
        <f>J314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115</v>
      </c>
      <c r="E103" s="189"/>
      <c r="F103" s="189"/>
      <c r="G103" s="189"/>
      <c r="H103" s="189"/>
      <c r="I103" s="189"/>
      <c r="J103" s="190">
        <f>J360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116</v>
      </c>
      <c r="E104" s="189"/>
      <c r="F104" s="189"/>
      <c r="G104" s="189"/>
      <c r="H104" s="189"/>
      <c r="I104" s="189"/>
      <c r="J104" s="190">
        <f>J513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117</v>
      </c>
      <c r="E105" s="189"/>
      <c r="F105" s="189"/>
      <c r="G105" s="189"/>
      <c r="H105" s="189"/>
      <c r="I105" s="189"/>
      <c r="J105" s="190">
        <f>J534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118</v>
      </c>
      <c r="E106" s="189"/>
      <c r="F106" s="189"/>
      <c r="G106" s="189"/>
      <c r="H106" s="189"/>
      <c r="I106" s="189"/>
      <c r="J106" s="190">
        <f>J557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119</v>
      </c>
      <c r="E107" s="183"/>
      <c r="F107" s="183"/>
      <c r="G107" s="183"/>
      <c r="H107" s="183"/>
      <c r="I107" s="183"/>
      <c r="J107" s="184">
        <f>J559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120</v>
      </c>
      <c r="E108" s="189"/>
      <c r="F108" s="189"/>
      <c r="G108" s="189"/>
      <c r="H108" s="189"/>
      <c r="I108" s="189"/>
      <c r="J108" s="190">
        <f>J560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121</v>
      </c>
      <c r="E109" s="189"/>
      <c r="F109" s="189"/>
      <c r="G109" s="189"/>
      <c r="H109" s="189"/>
      <c r="I109" s="189"/>
      <c r="J109" s="190">
        <f>J567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122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Dříteč – zkapacitnění vodovodu-aktualizace 2024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102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 01 - Vodovodní řad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Dříteč</v>
      </c>
      <c r="G123" s="41"/>
      <c r="H123" s="41"/>
      <c r="I123" s="33" t="s">
        <v>22</v>
      </c>
      <c r="J123" s="80" t="str">
        <f>IF(J12="","",J12)</f>
        <v>10. 6. 2024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Vodovody a kanalizace Pardubice, a.s.</v>
      </c>
      <c r="G125" s="41"/>
      <c r="H125" s="41"/>
      <c r="I125" s="33" t="s">
        <v>32</v>
      </c>
      <c r="J125" s="37" t="str">
        <f>E21</f>
        <v>Multiaqua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33" t="s">
        <v>37</v>
      </c>
      <c r="J126" s="37" t="str">
        <f>E24</f>
        <v>Leona Šaldová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123</v>
      </c>
      <c r="D128" s="195" t="s">
        <v>66</v>
      </c>
      <c r="E128" s="195" t="s">
        <v>62</v>
      </c>
      <c r="F128" s="195" t="s">
        <v>63</v>
      </c>
      <c r="G128" s="195" t="s">
        <v>124</v>
      </c>
      <c r="H128" s="195" t="s">
        <v>125</v>
      </c>
      <c r="I128" s="195" t="s">
        <v>126</v>
      </c>
      <c r="J128" s="195" t="s">
        <v>106</v>
      </c>
      <c r="K128" s="196" t="s">
        <v>127</v>
      </c>
      <c r="L128" s="197"/>
      <c r="M128" s="101" t="s">
        <v>1</v>
      </c>
      <c r="N128" s="102" t="s">
        <v>45</v>
      </c>
      <c r="O128" s="102" t="s">
        <v>128</v>
      </c>
      <c r="P128" s="102" t="s">
        <v>129</v>
      </c>
      <c r="Q128" s="102" t="s">
        <v>130</v>
      </c>
      <c r="R128" s="102" t="s">
        <v>131</v>
      </c>
      <c r="S128" s="102" t="s">
        <v>132</v>
      </c>
      <c r="T128" s="103" t="s">
        <v>133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134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P130+P559</f>
        <v>0</v>
      </c>
      <c r="Q129" s="105"/>
      <c r="R129" s="200">
        <f>R130+R559</f>
        <v>790.86839389000022</v>
      </c>
      <c r="S129" s="105"/>
      <c r="T129" s="201">
        <f>T130+T559</f>
        <v>396.31933800000002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80</v>
      </c>
      <c r="AU129" s="18" t="s">
        <v>108</v>
      </c>
      <c r="BK129" s="202">
        <f>BK130+BK559</f>
        <v>0</v>
      </c>
    </row>
    <row r="130" s="12" customFormat="1" ht="25.92" customHeight="1">
      <c r="A130" s="12"/>
      <c r="B130" s="203"/>
      <c r="C130" s="204"/>
      <c r="D130" s="205" t="s">
        <v>80</v>
      </c>
      <c r="E130" s="206" t="s">
        <v>135</v>
      </c>
      <c r="F130" s="206" t="s">
        <v>136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P131+P279+P290+P295+P314+P360+P513+P534+P557</f>
        <v>0</v>
      </c>
      <c r="Q130" s="211"/>
      <c r="R130" s="212">
        <f>R131+R279+R290+R295+R314+R360+R513+R534+R557</f>
        <v>790.73319389000017</v>
      </c>
      <c r="S130" s="211"/>
      <c r="T130" s="213">
        <f>T131+T279+T290+T295+T314+T360+T513+T534+T557</f>
        <v>396.31933800000002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89</v>
      </c>
      <c r="AT130" s="215" t="s">
        <v>80</v>
      </c>
      <c r="AU130" s="215" t="s">
        <v>81</v>
      </c>
      <c r="AY130" s="214" t="s">
        <v>137</v>
      </c>
      <c r="BK130" s="216">
        <f>BK131+BK279+BK290+BK295+BK314+BK360+BK513+BK534+BK557</f>
        <v>0</v>
      </c>
    </row>
    <row r="131" s="12" customFormat="1" ht="22.8" customHeight="1">
      <c r="A131" s="12"/>
      <c r="B131" s="203"/>
      <c r="C131" s="204"/>
      <c r="D131" s="205" t="s">
        <v>80</v>
      </c>
      <c r="E131" s="217" t="s">
        <v>89</v>
      </c>
      <c r="F131" s="217" t="s">
        <v>138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SUM(P132:P278)</f>
        <v>0</v>
      </c>
      <c r="Q131" s="211"/>
      <c r="R131" s="212">
        <f>SUM(R132:R278)</f>
        <v>630.45662034999998</v>
      </c>
      <c r="S131" s="211"/>
      <c r="T131" s="213">
        <f>SUM(T132:T278)</f>
        <v>396.24606199999999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89</v>
      </c>
      <c r="AT131" s="215" t="s">
        <v>80</v>
      </c>
      <c r="AU131" s="215" t="s">
        <v>89</v>
      </c>
      <c r="AY131" s="214" t="s">
        <v>137</v>
      </c>
      <c r="BK131" s="216">
        <f>SUM(BK132:BK278)</f>
        <v>0</v>
      </c>
    </row>
    <row r="132" s="2" customFormat="1" ht="66.75" customHeight="1">
      <c r="A132" s="39"/>
      <c r="B132" s="40"/>
      <c r="C132" s="219" t="s">
        <v>89</v>
      </c>
      <c r="D132" s="219" t="s">
        <v>139</v>
      </c>
      <c r="E132" s="220" t="s">
        <v>140</v>
      </c>
      <c r="F132" s="221" t="s">
        <v>141</v>
      </c>
      <c r="G132" s="222" t="s">
        <v>142</v>
      </c>
      <c r="H132" s="223">
        <v>221.90000000000001</v>
      </c>
      <c r="I132" s="224"/>
      <c r="J132" s="225">
        <f>ROUND(I132*H132,2)</f>
        <v>0</v>
      </c>
      <c r="K132" s="221" t="s">
        <v>143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0.28999999999999998</v>
      </c>
      <c r="T132" s="229">
        <f>S132*H132</f>
        <v>64.350999999999999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144</v>
      </c>
      <c r="AT132" s="230" t="s">
        <v>139</v>
      </c>
      <c r="AU132" s="230" t="s">
        <v>91</v>
      </c>
      <c r="AY132" s="18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89</v>
      </c>
      <c r="BK132" s="231">
        <f>ROUND(I132*H132,2)</f>
        <v>0</v>
      </c>
      <c r="BL132" s="18" t="s">
        <v>144</v>
      </c>
      <c r="BM132" s="230" t="s">
        <v>145</v>
      </c>
    </row>
    <row r="133" s="2" customFormat="1">
      <c r="A133" s="39"/>
      <c r="B133" s="40"/>
      <c r="C133" s="41"/>
      <c r="D133" s="232" t="s">
        <v>146</v>
      </c>
      <c r="E133" s="41"/>
      <c r="F133" s="233" t="s">
        <v>147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91</v>
      </c>
    </row>
    <row r="134" s="13" customFormat="1">
      <c r="A134" s="13"/>
      <c r="B134" s="237"/>
      <c r="C134" s="238"/>
      <c r="D134" s="232" t="s">
        <v>148</v>
      </c>
      <c r="E134" s="239" t="s">
        <v>1</v>
      </c>
      <c r="F134" s="240" t="s">
        <v>149</v>
      </c>
      <c r="G134" s="238"/>
      <c r="H134" s="239" t="s">
        <v>1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148</v>
      </c>
      <c r="AU134" s="246" t="s">
        <v>91</v>
      </c>
      <c r="AV134" s="13" t="s">
        <v>89</v>
      </c>
      <c r="AW134" s="13" t="s">
        <v>36</v>
      </c>
      <c r="AX134" s="13" t="s">
        <v>81</v>
      </c>
      <c r="AY134" s="246" t="s">
        <v>137</v>
      </c>
    </row>
    <row r="135" s="13" customFormat="1">
      <c r="A135" s="13"/>
      <c r="B135" s="237"/>
      <c r="C135" s="238"/>
      <c r="D135" s="232" t="s">
        <v>148</v>
      </c>
      <c r="E135" s="239" t="s">
        <v>1</v>
      </c>
      <c r="F135" s="240" t="s">
        <v>150</v>
      </c>
      <c r="G135" s="238"/>
      <c r="H135" s="239" t="s">
        <v>1</v>
      </c>
      <c r="I135" s="241"/>
      <c r="J135" s="238"/>
      <c r="K135" s="238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148</v>
      </c>
      <c r="AU135" s="246" t="s">
        <v>91</v>
      </c>
      <c r="AV135" s="13" t="s">
        <v>89</v>
      </c>
      <c r="AW135" s="13" t="s">
        <v>36</v>
      </c>
      <c r="AX135" s="13" t="s">
        <v>81</v>
      </c>
      <c r="AY135" s="246" t="s">
        <v>137</v>
      </c>
    </row>
    <row r="136" s="14" customFormat="1">
      <c r="A136" s="14"/>
      <c r="B136" s="247"/>
      <c r="C136" s="248"/>
      <c r="D136" s="232" t="s">
        <v>148</v>
      </c>
      <c r="E136" s="249" t="s">
        <v>1</v>
      </c>
      <c r="F136" s="250" t="s">
        <v>151</v>
      </c>
      <c r="G136" s="248"/>
      <c r="H136" s="251">
        <v>184.01900000000001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148</v>
      </c>
      <c r="AU136" s="257" t="s">
        <v>91</v>
      </c>
      <c r="AV136" s="14" t="s">
        <v>91</v>
      </c>
      <c r="AW136" s="14" t="s">
        <v>36</v>
      </c>
      <c r="AX136" s="14" t="s">
        <v>81</v>
      </c>
      <c r="AY136" s="257" t="s">
        <v>137</v>
      </c>
    </row>
    <row r="137" s="14" customFormat="1">
      <c r="A137" s="14"/>
      <c r="B137" s="247"/>
      <c r="C137" s="248"/>
      <c r="D137" s="232" t="s">
        <v>148</v>
      </c>
      <c r="E137" s="249" t="s">
        <v>1</v>
      </c>
      <c r="F137" s="250" t="s">
        <v>152</v>
      </c>
      <c r="G137" s="248"/>
      <c r="H137" s="251">
        <v>22.448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148</v>
      </c>
      <c r="AU137" s="257" t="s">
        <v>91</v>
      </c>
      <c r="AV137" s="14" t="s">
        <v>91</v>
      </c>
      <c r="AW137" s="14" t="s">
        <v>36</v>
      </c>
      <c r="AX137" s="14" t="s">
        <v>81</v>
      </c>
      <c r="AY137" s="257" t="s">
        <v>137</v>
      </c>
    </row>
    <row r="138" s="13" customFormat="1">
      <c r="A138" s="13"/>
      <c r="B138" s="237"/>
      <c r="C138" s="238"/>
      <c r="D138" s="232" t="s">
        <v>148</v>
      </c>
      <c r="E138" s="239" t="s">
        <v>1</v>
      </c>
      <c r="F138" s="240" t="s">
        <v>153</v>
      </c>
      <c r="G138" s="238"/>
      <c r="H138" s="239" t="s">
        <v>1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148</v>
      </c>
      <c r="AU138" s="246" t="s">
        <v>91</v>
      </c>
      <c r="AV138" s="13" t="s">
        <v>89</v>
      </c>
      <c r="AW138" s="13" t="s">
        <v>36</v>
      </c>
      <c r="AX138" s="13" t="s">
        <v>81</v>
      </c>
      <c r="AY138" s="246" t="s">
        <v>137</v>
      </c>
    </row>
    <row r="139" s="14" customFormat="1">
      <c r="A139" s="14"/>
      <c r="B139" s="247"/>
      <c r="C139" s="248"/>
      <c r="D139" s="232" t="s">
        <v>148</v>
      </c>
      <c r="E139" s="249" t="s">
        <v>1</v>
      </c>
      <c r="F139" s="250" t="s">
        <v>154</v>
      </c>
      <c r="G139" s="248"/>
      <c r="H139" s="251">
        <v>15.433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148</v>
      </c>
      <c r="AU139" s="257" t="s">
        <v>91</v>
      </c>
      <c r="AV139" s="14" t="s">
        <v>91</v>
      </c>
      <c r="AW139" s="14" t="s">
        <v>36</v>
      </c>
      <c r="AX139" s="14" t="s">
        <v>81</v>
      </c>
      <c r="AY139" s="257" t="s">
        <v>137</v>
      </c>
    </row>
    <row r="140" s="15" customFormat="1">
      <c r="A140" s="15"/>
      <c r="B140" s="258"/>
      <c r="C140" s="259"/>
      <c r="D140" s="232" t="s">
        <v>148</v>
      </c>
      <c r="E140" s="260" t="s">
        <v>1</v>
      </c>
      <c r="F140" s="261" t="s">
        <v>155</v>
      </c>
      <c r="G140" s="259"/>
      <c r="H140" s="262">
        <v>221.90000000000001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8" t="s">
        <v>148</v>
      </c>
      <c r="AU140" s="268" t="s">
        <v>91</v>
      </c>
      <c r="AV140" s="15" t="s">
        <v>144</v>
      </c>
      <c r="AW140" s="15" t="s">
        <v>36</v>
      </c>
      <c r="AX140" s="15" t="s">
        <v>89</v>
      </c>
      <c r="AY140" s="268" t="s">
        <v>137</v>
      </c>
    </row>
    <row r="141" s="2" customFormat="1" ht="62.7" customHeight="1">
      <c r="A141" s="39"/>
      <c r="B141" s="40"/>
      <c r="C141" s="219" t="s">
        <v>91</v>
      </c>
      <c r="D141" s="219" t="s">
        <v>139</v>
      </c>
      <c r="E141" s="220" t="s">
        <v>156</v>
      </c>
      <c r="F141" s="221" t="s">
        <v>157</v>
      </c>
      <c r="G141" s="222" t="s">
        <v>142</v>
      </c>
      <c r="H141" s="223">
        <v>481.14600000000002</v>
      </c>
      <c r="I141" s="224"/>
      <c r="J141" s="225">
        <f>ROUND(I141*H141,2)</f>
        <v>0</v>
      </c>
      <c r="K141" s="221" t="s">
        <v>143</v>
      </c>
      <c r="L141" s="45"/>
      <c r="M141" s="226" t="s">
        <v>1</v>
      </c>
      <c r="N141" s="227" t="s">
        <v>46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0.32500000000000001</v>
      </c>
      <c r="T141" s="229">
        <f>S141*H141</f>
        <v>156.37245000000002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144</v>
      </c>
      <c r="AT141" s="230" t="s">
        <v>139</v>
      </c>
      <c r="AU141" s="230" t="s">
        <v>91</v>
      </c>
      <c r="AY141" s="18" t="s">
        <v>137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89</v>
      </c>
      <c r="BK141" s="231">
        <f>ROUND(I141*H141,2)</f>
        <v>0</v>
      </c>
      <c r="BL141" s="18" t="s">
        <v>144</v>
      </c>
      <c r="BM141" s="230" t="s">
        <v>158</v>
      </c>
    </row>
    <row r="142" s="2" customFormat="1">
      <c r="A142" s="39"/>
      <c r="B142" s="40"/>
      <c r="C142" s="41"/>
      <c r="D142" s="232" t="s">
        <v>146</v>
      </c>
      <c r="E142" s="41"/>
      <c r="F142" s="233" t="s">
        <v>159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91</v>
      </c>
    </row>
    <row r="143" s="13" customFormat="1">
      <c r="A143" s="13"/>
      <c r="B143" s="237"/>
      <c r="C143" s="238"/>
      <c r="D143" s="232" t="s">
        <v>148</v>
      </c>
      <c r="E143" s="239" t="s">
        <v>1</v>
      </c>
      <c r="F143" s="240" t="s">
        <v>149</v>
      </c>
      <c r="G143" s="238"/>
      <c r="H143" s="239" t="s">
        <v>1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148</v>
      </c>
      <c r="AU143" s="246" t="s">
        <v>91</v>
      </c>
      <c r="AV143" s="13" t="s">
        <v>89</v>
      </c>
      <c r="AW143" s="13" t="s">
        <v>36</v>
      </c>
      <c r="AX143" s="13" t="s">
        <v>81</v>
      </c>
      <c r="AY143" s="246" t="s">
        <v>137</v>
      </c>
    </row>
    <row r="144" s="13" customFormat="1">
      <c r="A144" s="13"/>
      <c r="B144" s="237"/>
      <c r="C144" s="238"/>
      <c r="D144" s="232" t="s">
        <v>148</v>
      </c>
      <c r="E144" s="239" t="s">
        <v>1</v>
      </c>
      <c r="F144" s="240" t="s">
        <v>150</v>
      </c>
      <c r="G144" s="238"/>
      <c r="H144" s="239" t="s">
        <v>1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148</v>
      </c>
      <c r="AU144" s="246" t="s">
        <v>91</v>
      </c>
      <c r="AV144" s="13" t="s">
        <v>89</v>
      </c>
      <c r="AW144" s="13" t="s">
        <v>36</v>
      </c>
      <c r="AX144" s="13" t="s">
        <v>81</v>
      </c>
      <c r="AY144" s="246" t="s">
        <v>137</v>
      </c>
    </row>
    <row r="145" s="14" customFormat="1">
      <c r="A145" s="14"/>
      <c r="B145" s="247"/>
      <c r="C145" s="248"/>
      <c r="D145" s="232" t="s">
        <v>148</v>
      </c>
      <c r="E145" s="249" t="s">
        <v>1</v>
      </c>
      <c r="F145" s="250" t="s">
        <v>160</v>
      </c>
      <c r="G145" s="248"/>
      <c r="H145" s="251">
        <v>267.66399999999999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148</v>
      </c>
      <c r="AU145" s="257" t="s">
        <v>91</v>
      </c>
      <c r="AV145" s="14" t="s">
        <v>91</v>
      </c>
      <c r="AW145" s="14" t="s">
        <v>36</v>
      </c>
      <c r="AX145" s="14" t="s">
        <v>81</v>
      </c>
      <c r="AY145" s="257" t="s">
        <v>137</v>
      </c>
    </row>
    <row r="146" s="14" customFormat="1">
      <c r="A146" s="14"/>
      <c r="B146" s="247"/>
      <c r="C146" s="248"/>
      <c r="D146" s="232" t="s">
        <v>148</v>
      </c>
      <c r="E146" s="249" t="s">
        <v>1</v>
      </c>
      <c r="F146" s="250" t="s">
        <v>161</v>
      </c>
      <c r="G146" s="248"/>
      <c r="H146" s="251">
        <v>184.01900000000001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148</v>
      </c>
      <c r="AU146" s="257" t="s">
        <v>91</v>
      </c>
      <c r="AV146" s="14" t="s">
        <v>91</v>
      </c>
      <c r="AW146" s="14" t="s">
        <v>36</v>
      </c>
      <c r="AX146" s="14" t="s">
        <v>81</v>
      </c>
      <c r="AY146" s="257" t="s">
        <v>137</v>
      </c>
    </row>
    <row r="147" s="14" customFormat="1">
      <c r="A147" s="14"/>
      <c r="B147" s="247"/>
      <c r="C147" s="248"/>
      <c r="D147" s="232" t="s">
        <v>148</v>
      </c>
      <c r="E147" s="249" t="s">
        <v>1</v>
      </c>
      <c r="F147" s="250" t="s">
        <v>162</v>
      </c>
      <c r="G147" s="248"/>
      <c r="H147" s="251">
        <v>29.463000000000001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148</v>
      </c>
      <c r="AU147" s="257" t="s">
        <v>91</v>
      </c>
      <c r="AV147" s="14" t="s">
        <v>91</v>
      </c>
      <c r="AW147" s="14" t="s">
        <v>36</v>
      </c>
      <c r="AX147" s="14" t="s">
        <v>81</v>
      </c>
      <c r="AY147" s="257" t="s">
        <v>137</v>
      </c>
    </row>
    <row r="148" s="15" customFormat="1">
      <c r="A148" s="15"/>
      <c r="B148" s="258"/>
      <c r="C148" s="259"/>
      <c r="D148" s="232" t="s">
        <v>148</v>
      </c>
      <c r="E148" s="260" t="s">
        <v>1</v>
      </c>
      <c r="F148" s="261" t="s">
        <v>155</v>
      </c>
      <c r="G148" s="259"/>
      <c r="H148" s="262">
        <v>481.14600000000002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8" t="s">
        <v>148</v>
      </c>
      <c r="AU148" s="268" t="s">
        <v>91</v>
      </c>
      <c r="AV148" s="15" t="s">
        <v>144</v>
      </c>
      <c r="AW148" s="15" t="s">
        <v>36</v>
      </c>
      <c r="AX148" s="15" t="s">
        <v>89</v>
      </c>
      <c r="AY148" s="268" t="s">
        <v>137</v>
      </c>
    </row>
    <row r="149" s="2" customFormat="1" ht="66.75" customHeight="1">
      <c r="A149" s="39"/>
      <c r="B149" s="40"/>
      <c r="C149" s="219" t="s">
        <v>163</v>
      </c>
      <c r="D149" s="219" t="s">
        <v>139</v>
      </c>
      <c r="E149" s="220" t="s">
        <v>164</v>
      </c>
      <c r="F149" s="221" t="s">
        <v>165</v>
      </c>
      <c r="G149" s="222" t="s">
        <v>142</v>
      </c>
      <c r="H149" s="223">
        <v>26.059000000000001</v>
      </c>
      <c r="I149" s="224"/>
      <c r="J149" s="225">
        <f>ROUND(I149*H149,2)</f>
        <v>0</v>
      </c>
      <c r="K149" s="221" t="s">
        <v>143</v>
      </c>
      <c r="L149" s="45"/>
      <c r="M149" s="226" t="s">
        <v>1</v>
      </c>
      <c r="N149" s="227" t="s">
        <v>46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0.57999999999999996</v>
      </c>
      <c r="T149" s="229">
        <f>S149*H149</f>
        <v>15.11422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144</v>
      </c>
      <c r="AT149" s="230" t="s">
        <v>139</v>
      </c>
      <c r="AU149" s="230" t="s">
        <v>91</v>
      </c>
      <c r="AY149" s="18" t="s">
        <v>137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89</v>
      </c>
      <c r="BK149" s="231">
        <f>ROUND(I149*H149,2)</f>
        <v>0</v>
      </c>
      <c r="BL149" s="18" t="s">
        <v>144</v>
      </c>
      <c r="BM149" s="230" t="s">
        <v>166</v>
      </c>
    </row>
    <row r="150" s="2" customFormat="1">
      <c r="A150" s="39"/>
      <c r="B150" s="40"/>
      <c r="C150" s="41"/>
      <c r="D150" s="232" t="s">
        <v>146</v>
      </c>
      <c r="E150" s="41"/>
      <c r="F150" s="233" t="s">
        <v>167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146</v>
      </c>
      <c r="AU150" s="18" t="s">
        <v>91</v>
      </c>
    </row>
    <row r="151" s="13" customFormat="1">
      <c r="A151" s="13"/>
      <c r="B151" s="237"/>
      <c r="C151" s="238"/>
      <c r="D151" s="232" t="s">
        <v>148</v>
      </c>
      <c r="E151" s="239" t="s">
        <v>1</v>
      </c>
      <c r="F151" s="240" t="s">
        <v>149</v>
      </c>
      <c r="G151" s="238"/>
      <c r="H151" s="239" t="s">
        <v>1</v>
      </c>
      <c r="I151" s="241"/>
      <c r="J151" s="238"/>
      <c r="K151" s="238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148</v>
      </c>
      <c r="AU151" s="246" t="s">
        <v>91</v>
      </c>
      <c r="AV151" s="13" t="s">
        <v>89</v>
      </c>
      <c r="AW151" s="13" t="s">
        <v>36</v>
      </c>
      <c r="AX151" s="13" t="s">
        <v>81</v>
      </c>
      <c r="AY151" s="246" t="s">
        <v>137</v>
      </c>
    </row>
    <row r="152" s="13" customFormat="1">
      <c r="A152" s="13"/>
      <c r="B152" s="237"/>
      <c r="C152" s="238"/>
      <c r="D152" s="232" t="s">
        <v>148</v>
      </c>
      <c r="E152" s="239" t="s">
        <v>1</v>
      </c>
      <c r="F152" s="240" t="s">
        <v>150</v>
      </c>
      <c r="G152" s="238"/>
      <c r="H152" s="239" t="s">
        <v>1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148</v>
      </c>
      <c r="AU152" s="246" t="s">
        <v>91</v>
      </c>
      <c r="AV152" s="13" t="s">
        <v>89</v>
      </c>
      <c r="AW152" s="13" t="s">
        <v>36</v>
      </c>
      <c r="AX152" s="13" t="s">
        <v>81</v>
      </c>
      <c r="AY152" s="246" t="s">
        <v>137</v>
      </c>
    </row>
    <row r="153" s="14" customFormat="1">
      <c r="A153" s="14"/>
      <c r="B153" s="247"/>
      <c r="C153" s="248"/>
      <c r="D153" s="232" t="s">
        <v>148</v>
      </c>
      <c r="E153" s="249" t="s">
        <v>1</v>
      </c>
      <c r="F153" s="250" t="s">
        <v>168</v>
      </c>
      <c r="G153" s="248"/>
      <c r="H153" s="251">
        <v>26.059000000000001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148</v>
      </c>
      <c r="AU153" s="257" t="s">
        <v>91</v>
      </c>
      <c r="AV153" s="14" t="s">
        <v>91</v>
      </c>
      <c r="AW153" s="14" t="s">
        <v>36</v>
      </c>
      <c r="AX153" s="14" t="s">
        <v>89</v>
      </c>
      <c r="AY153" s="257" t="s">
        <v>137</v>
      </c>
    </row>
    <row r="154" s="2" customFormat="1" ht="55.5" customHeight="1">
      <c r="A154" s="39"/>
      <c r="B154" s="40"/>
      <c r="C154" s="219" t="s">
        <v>144</v>
      </c>
      <c r="D154" s="219" t="s">
        <v>139</v>
      </c>
      <c r="E154" s="220" t="s">
        <v>169</v>
      </c>
      <c r="F154" s="221" t="s">
        <v>170</v>
      </c>
      <c r="G154" s="222" t="s">
        <v>142</v>
      </c>
      <c r="H154" s="223">
        <v>15.433</v>
      </c>
      <c r="I154" s="224"/>
      <c r="J154" s="225">
        <f>ROUND(I154*H154,2)</f>
        <v>0</v>
      </c>
      <c r="K154" s="221" t="s">
        <v>143</v>
      </c>
      <c r="L154" s="45"/>
      <c r="M154" s="226" t="s">
        <v>1</v>
      </c>
      <c r="N154" s="227" t="s">
        <v>46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0.22</v>
      </c>
      <c r="T154" s="229">
        <f>S154*H154</f>
        <v>3.3952599999999999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144</v>
      </c>
      <c r="AT154" s="230" t="s">
        <v>139</v>
      </c>
      <c r="AU154" s="230" t="s">
        <v>91</v>
      </c>
      <c r="AY154" s="18" t="s">
        <v>137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89</v>
      </c>
      <c r="BK154" s="231">
        <f>ROUND(I154*H154,2)</f>
        <v>0</v>
      </c>
      <c r="BL154" s="18" t="s">
        <v>144</v>
      </c>
      <c r="BM154" s="230" t="s">
        <v>171</v>
      </c>
    </row>
    <row r="155" s="2" customFormat="1">
      <c r="A155" s="39"/>
      <c r="B155" s="40"/>
      <c r="C155" s="41"/>
      <c r="D155" s="232" t="s">
        <v>146</v>
      </c>
      <c r="E155" s="41"/>
      <c r="F155" s="233" t="s">
        <v>172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91</v>
      </c>
    </row>
    <row r="156" s="13" customFormat="1">
      <c r="A156" s="13"/>
      <c r="B156" s="237"/>
      <c r="C156" s="238"/>
      <c r="D156" s="232" t="s">
        <v>148</v>
      </c>
      <c r="E156" s="239" t="s">
        <v>1</v>
      </c>
      <c r="F156" s="240" t="s">
        <v>153</v>
      </c>
      <c r="G156" s="238"/>
      <c r="H156" s="239" t="s">
        <v>1</v>
      </c>
      <c r="I156" s="241"/>
      <c r="J156" s="238"/>
      <c r="K156" s="238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148</v>
      </c>
      <c r="AU156" s="246" t="s">
        <v>91</v>
      </c>
      <c r="AV156" s="13" t="s">
        <v>89</v>
      </c>
      <c r="AW156" s="13" t="s">
        <v>36</v>
      </c>
      <c r="AX156" s="13" t="s">
        <v>81</v>
      </c>
      <c r="AY156" s="246" t="s">
        <v>137</v>
      </c>
    </row>
    <row r="157" s="14" customFormat="1">
      <c r="A157" s="14"/>
      <c r="B157" s="247"/>
      <c r="C157" s="248"/>
      <c r="D157" s="232" t="s">
        <v>148</v>
      </c>
      <c r="E157" s="249" t="s">
        <v>1</v>
      </c>
      <c r="F157" s="250" t="s">
        <v>154</v>
      </c>
      <c r="G157" s="248"/>
      <c r="H157" s="251">
        <v>15.433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148</v>
      </c>
      <c r="AU157" s="257" t="s">
        <v>91</v>
      </c>
      <c r="AV157" s="14" t="s">
        <v>91</v>
      </c>
      <c r="AW157" s="14" t="s">
        <v>36</v>
      </c>
      <c r="AX157" s="14" t="s">
        <v>89</v>
      </c>
      <c r="AY157" s="257" t="s">
        <v>137</v>
      </c>
    </row>
    <row r="158" s="2" customFormat="1" ht="49.05" customHeight="1">
      <c r="A158" s="39"/>
      <c r="B158" s="40"/>
      <c r="C158" s="219" t="s">
        <v>173</v>
      </c>
      <c r="D158" s="219" t="s">
        <v>139</v>
      </c>
      <c r="E158" s="220" t="s">
        <v>174</v>
      </c>
      <c r="F158" s="221" t="s">
        <v>175</v>
      </c>
      <c r="G158" s="222" t="s">
        <v>142</v>
      </c>
      <c r="H158" s="223">
        <v>387.78699999999998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46</v>
      </c>
      <c r="O158" s="92"/>
      <c r="P158" s="228">
        <f>O158*H158</f>
        <v>0</v>
      </c>
      <c r="Q158" s="228">
        <v>9.0000000000000006E-05</v>
      </c>
      <c r="R158" s="228">
        <f>Q158*H158</f>
        <v>0.034900830000000001</v>
      </c>
      <c r="S158" s="228">
        <v>0.25600000000000001</v>
      </c>
      <c r="T158" s="229">
        <f>S158*H158</f>
        <v>99.273471999999998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144</v>
      </c>
      <c r="AT158" s="230" t="s">
        <v>139</v>
      </c>
      <c r="AU158" s="230" t="s">
        <v>91</v>
      </c>
      <c r="AY158" s="18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89</v>
      </c>
      <c r="BK158" s="231">
        <f>ROUND(I158*H158,2)</f>
        <v>0</v>
      </c>
      <c r="BL158" s="18" t="s">
        <v>144</v>
      </c>
      <c r="BM158" s="230" t="s">
        <v>176</v>
      </c>
    </row>
    <row r="159" s="2" customFormat="1">
      <c r="A159" s="39"/>
      <c r="B159" s="40"/>
      <c r="C159" s="41"/>
      <c r="D159" s="232" t="s">
        <v>146</v>
      </c>
      <c r="E159" s="41"/>
      <c r="F159" s="233" t="s">
        <v>177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91</v>
      </c>
    </row>
    <row r="160" s="13" customFormat="1">
      <c r="A160" s="13"/>
      <c r="B160" s="237"/>
      <c r="C160" s="238"/>
      <c r="D160" s="232" t="s">
        <v>148</v>
      </c>
      <c r="E160" s="239" t="s">
        <v>1</v>
      </c>
      <c r="F160" s="240" t="s">
        <v>149</v>
      </c>
      <c r="G160" s="238"/>
      <c r="H160" s="239" t="s">
        <v>1</v>
      </c>
      <c r="I160" s="241"/>
      <c r="J160" s="238"/>
      <c r="K160" s="238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148</v>
      </c>
      <c r="AU160" s="246" t="s">
        <v>91</v>
      </c>
      <c r="AV160" s="13" t="s">
        <v>89</v>
      </c>
      <c r="AW160" s="13" t="s">
        <v>36</v>
      </c>
      <c r="AX160" s="13" t="s">
        <v>81</v>
      </c>
      <c r="AY160" s="246" t="s">
        <v>137</v>
      </c>
    </row>
    <row r="161" s="13" customFormat="1">
      <c r="A161" s="13"/>
      <c r="B161" s="237"/>
      <c r="C161" s="238"/>
      <c r="D161" s="232" t="s">
        <v>148</v>
      </c>
      <c r="E161" s="239" t="s">
        <v>1</v>
      </c>
      <c r="F161" s="240" t="s">
        <v>150</v>
      </c>
      <c r="G161" s="238"/>
      <c r="H161" s="239" t="s">
        <v>1</v>
      </c>
      <c r="I161" s="241"/>
      <c r="J161" s="238"/>
      <c r="K161" s="238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148</v>
      </c>
      <c r="AU161" s="246" t="s">
        <v>91</v>
      </c>
      <c r="AV161" s="13" t="s">
        <v>89</v>
      </c>
      <c r="AW161" s="13" t="s">
        <v>36</v>
      </c>
      <c r="AX161" s="13" t="s">
        <v>81</v>
      </c>
      <c r="AY161" s="246" t="s">
        <v>137</v>
      </c>
    </row>
    <row r="162" s="14" customFormat="1">
      <c r="A162" s="14"/>
      <c r="B162" s="247"/>
      <c r="C162" s="248"/>
      <c r="D162" s="232" t="s">
        <v>148</v>
      </c>
      <c r="E162" s="249" t="s">
        <v>1</v>
      </c>
      <c r="F162" s="250" t="s">
        <v>178</v>
      </c>
      <c r="G162" s="248"/>
      <c r="H162" s="251">
        <v>351.30900000000003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148</v>
      </c>
      <c r="AU162" s="257" t="s">
        <v>91</v>
      </c>
      <c r="AV162" s="14" t="s">
        <v>91</v>
      </c>
      <c r="AW162" s="14" t="s">
        <v>36</v>
      </c>
      <c r="AX162" s="14" t="s">
        <v>81</v>
      </c>
      <c r="AY162" s="257" t="s">
        <v>137</v>
      </c>
    </row>
    <row r="163" s="14" customFormat="1">
      <c r="A163" s="14"/>
      <c r="B163" s="247"/>
      <c r="C163" s="248"/>
      <c r="D163" s="232" t="s">
        <v>148</v>
      </c>
      <c r="E163" s="249" t="s">
        <v>1</v>
      </c>
      <c r="F163" s="250" t="s">
        <v>179</v>
      </c>
      <c r="G163" s="248"/>
      <c r="H163" s="251">
        <v>36.478000000000002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148</v>
      </c>
      <c r="AU163" s="257" t="s">
        <v>91</v>
      </c>
      <c r="AV163" s="14" t="s">
        <v>91</v>
      </c>
      <c r="AW163" s="14" t="s">
        <v>36</v>
      </c>
      <c r="AX163" s="14" t="s">
        <v>81</v>
      </c>
      <c r="AY163" s="257" t="s">
        <v>137</v>
      </c>
    </row>
    <row r="164" s="15" customFormat="1">
      <c r="A164" s="15"/>
      <c r="B164" s="258"/>
      <c r="C164" s="259"/>
      <c r="D164" s="232" t="s">
        <v>148</v>
      </c>
      <c r="E164" s="260" t="s">
        <v>1</v>
      </c>
      <c r="F164" s="261" t="s">
        <v>155</v>
      </c>
      <c r="G164" s="259"/>
      <c r="H164" s="262">
        <v>387.78699999999998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8" t="s">
        <v>148</v>
      </c>
      <c r="AU164" s="268" t="s">
        <v>91</v>
      </c>
      <c r="AV164" s="15" t="s">
        <v>144</v>
      </c>
      <c r="AW164" s="15" t="s">
        <v>36</v>
      </c>
      <c r="AX164" s="15" t="s">
        <v>89</v>
      </c>
      <c r="AY164" s="268" t="s">
        <v>137</v>
      </c>
    </row>
    <row r="165" s="2" customFormat="1" ht="49.05" customHeight="1">
      <c r="A165" s="39"/>
      <c r="B165" s="40"/>
      <c r="C165" s="219" t="s">
        <v>180</v>
      </c>
      <c r="D165" s="219" t="s">
        <v>139</v>
      </c>
      <c r="E165" s="220" t="s">
        <v>181</v>
      </c>
      <c r="F165" s="221" t="s">
        <v>182</v>
      </c>
      <c r="G165" s="222" t="s">
        <v>142</v>
      </c>
      <c r="H165" s="223">
        <v>627.60500000000002</v>
      </c>
      <c r="I165" s="224"/>
      <c r="J165" s="225">
        <f>ROUND(I165*H165,2)</f>
        <v>0</v>
      </c>
      <c r="K165" s="221" t="s">
        <v>143</v>
      </c>
      <c r="L165" s="45"/>
      <c r="M165" s="226" t="s">
        <v>1</v>
      </c>
      <c r="N165" s="227" t="s">
        <v>46</v>
      </c>
      <c r="O165" s="92"/>
      <c r="P165" s="228">
        <f>O165*H165</f>
        <v>0</v>
      </c>
      <c r="Q165" s="228">
        <v>4.0000000000000003E-05</v>
      </c>
      <c r="R165" s="228">
        <f>Q165*H165</f>
        <v>0.025104200000000004</v>
      </c>
      <c r="S165" s="228">
        <v>0.091999999999999998</v>
      </c>
      <c r="T165" s="229">
        <f>S165*H165</f>
        <v>57.739660000000001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144</v>
      </c>
      <c r="AT165" s="230" t="s">
        <v>139</v>
      </c>
      <c r="AU165" s="230" t="s">
        <v>91</v>
      </c>
      <c r="AY165" s="18" t="s">
        <v>137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89</v>
      </c>
      <c r="BK165" s="231">
        <f>ROUND(I165*H165,2)</f>
        <v>0</v>
      </c>
      <c r="BL165" s="18" t="s">
        <v>144</v>
      </c>
      <c r="BM165" s="230" t="s">
        <v>183</v>
      </c>
    </row>
    <row r="166" s="2" customFormat="1">
      <c r="A166" s="39"/>
      <c r="B166" s="40"/>
      <c r="C166" s="41"/>
      <c r="D166" s="232" t="s">
        <v>146</v>
      </c>
      <c r="E166" s="41"/>
      <c r="F166" s="233" t="s">
        <v>184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91</v>
      </c>
    </row>
    <row r="167" s="13" customFormat="1">
      <c r="A167" s="13"/>
      <c r="B167" s="237"/>
      <c r="C167" s="238"/>
      <c r="D167" s="232" t="s">
        <v>148</v>
      </c>
      <c r="E167" s="239" t="s">
        <v>1</v>
      </c>
      <c r="F167" s="240" t="s">
        <v>149</v>
      </c>
      <c r="G167" s="238"/>
      <c r="H167" s="239" t="s">
        <v>1</v>
      </c>
      <c r="I167" s="241"/>
      <c r="J167" s="238"/>
      <c r="K167" s="238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148</v>
      </c>
      <c r="AU167" s="246" t="s">
        <v>91</v>
      </c>
      <c r="AV167" s="13" t="s">
        <v>89</v>
      </c>
      <c r="AW167" s="13" t="s">
        <v>36</v>
      </c>
      <c r="AX167" s="13" t="s">
        <v>81</v>
      </c>
      <c r="AY167" s="246" t="s">
        <v>137</v>
      </c>
    </row>
    <row r="168" s="13" customFormat="1">
      <c r="A168" s="13"/>
      <c r="B168" s="237"/>
      <c r="C168" s="238"/>
      <c r="D168" s="232" t="s">
        <v>148</v>
      </c>
      <c r="E168" s="239" t="s">
        <v>1</v>
      </c>
      <c r="F168" s="240" t="s">
        <v>150</v>
      </c>
      <c r="G168" s="238"/>
      <c r="H168" s="239" t="s">
        <v>1</v>
      </c>
      <c r="I168" s="241"/>
      <c r="J168" s="238"/>
      <c r="K168" s="238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148</v>
      </c>
      <c r="AU168" s="246" t="s">
        <v>91</v>
      </c>
      <c r="AV168" s="13" t="s">
        <v>89</v>
      </c>
      <c r="AW168" s="13" t="s">
        <v>36</v>
      </c>
      <c r="AX168" s="13" t="s">
        <v>81</v>
      </c>
      <c r="AY168" s="246" t="s">
        <v>137</v>
      </c>
    </row>
    <row r="169" s="14" customFormat="1">
      <c r="A169" s="14"/>
      <c r="B169" s="247"/>
      <c r="C169" s="248"/>
      <c r="D169" s="232" t="s">
        <v>148</v>
      </c>
      <c r="E169" s="249" t="s">
        <v>1</v>
      </c>
      <c r="F169" s="250" t="s">
        <v>185</v>
      </c>
      <c r="G169" s="248"/>
      <c r="H169" s="251">
        <v>585.51499999999999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148</v>
      </c>
      <c r="AU169" s="257" t="s">
        <v>91</v>
      </c>
      <c r="AV169" s="14" t="s">
        <v>91</v>
      </c>
      <c r="AW169" s="14" t="s">
        <v>36</v>
      </c>
      <c r="AX169" s="14" t="s">
        <v>81</v>
      </c>
      <c r="AY169" s="257" t="s">
        <v>137</v>
      </c>
    </row>
    <row r="170" s="14" customFormat="1">
      <c r="A170" s="14"/>
      <c r="B170" s="247"/>
      <c r="C170" s="248"/>
      <c r="D170" s="232" t="s">
        <v>148</v>
      </c>
      <c r="E170" s="249" t="s">
        <v>1</v>
      </c>
      <c r="F170" s="250" t="s">
        <v>186</v>
      </c>
      <c r="G170" s="248"/>
      <c r="H170" s="251">
        <v>42.090000000000003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148</v>
      </c>
      <c r="AU170" s="257" t="s">
        <v>91</v>
      </c>
      <c r="AV170" s="14" t="s">
        <v>91</v>
      </c>
      <c r="AW170" s="14" t="s">
        <v>36</v>
      </c>
      <c r="AX170" s="14" t="s">
        <v>81</v>
      </c>
      <c r="AY170" s="257" t="s">
        <v>137</v>
      </c>
    </row>
    <row r="171" s="15" customFormat="1">
      <c r="A171" s="15"/>
      <c r="B171" s="258"/>
      <c r="C171" s="259"/>
      <c r="D171" s="232" t="s">
        <v>148</v>
      </c>
      <c r="E171" s="260" t="s">
        <v>1</v>
      </c>
      <c r="F171" s="261" t="s">
        <v>155</v>
      </c>
      <c r="G171" s="259"/>
      <c r="H171" s="262">
        <v>627.60500000000002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8" t="s">
        <v>148</v>
      </c>
      <c r="AU171" s="268" t="s">
        <v>91</v>
      </c>
      <c r="AV171" s="15" t="s">
        <v>144</v>
      </c>
      <c r="AW171" s="15" t="s">
        <v>36</v>
      </c>
      <c r="AX171" s="15" t="s">
        <v>89</v>
      </c>
      <c r="AY171" s="268" t="s">
        <v>137</v>
      </c>
    </row>
    <row r="172" s="2" customFormat="1" ht="24.15" customHeight="1">
      <c r="A172" s="39"/>
      <c r="B172" s="40"/>
      <c r="C172" s="219" t="s">
        <v>187</v>
      </c>
      <c r="D172" s="219" t="s">
        <v>139</v>
      </c>
      <c r="E172" s="220" t="s">
        <v>188</v>
      </c>
      <c r="F172" s="221" t="s">
        <v>189</v>
      </c>
      <c r="G172" s="222" t="s">
        <v>190</v>
      </c>
      <c r="H172" s="223">
        <v>540</v>
      </c>
      <c r="I172" s="224"/>
      <c r="J172" s="225">
        <f>ROUND(I172*H172,2)</f>
        <v>0</v>
      </c>
      <c r="K172" s="221" t="s">
        <v>143</v>
      </c>
      <c r="L172" s="45"/>
      <c r="M172" s="226" t="s">
        <v>1</v>
      </c>
      <c r="N172" s="227" t="s">
        <v>46</v>
      </c>
      <c r="O172" s="92"/>
      <c r="P172" s="228">
        <f>O172*H172</f>
        <v>0</v>
      </c>
      <c r="Q172" s="228">
        <v>3.0000000000000001E-05</v>
      </c>
      <c r="R172" s="228">
        <f>Q172*H172</f>
        <v>0.016199999999999999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144</v>
      </c>
      <c r="AT172" s="230" t="s">
        <v>139</v>
      </c>
      <c r="AU172" s="230" t="s">
        <v>91</v>
      </c>
      <c r="AY172" s="18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89</v>
      </c>
      <c r="BK172" s="231">
        <f>ROUND(I172*H172,2)</f>
        <v>0</v>
      </c>
      <c r="BL172" s="18" t="s">
        <v>144</v>
      </c>
      <c r="BM172" s="230" t="s">
        <v>191</v>
      </c>
    </row>
    <row r="173" s="2" customFormat="1">
      <c r="A173" s="39"/>
      <c r="B173" s="40"/>
      <c r="C173" s="41"/>
      <c r="D173" s="232" t="s">
        <v>146</v>
      </c>
      <c r="E173" s="41"/>
      <c r="F173" s="233" t="s">
        <v>192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91</v>
      </c>
    </row>
    <row r="174" s="14" customFormat="1">
      <c r="A174" s="14"/>
      <c r="B174" s="247"/>
      <c r="C174" s="248"/>
      <c r="D174" s="232" t="s">
        <v>148</v>
      </c>
      <c r="E174" s="249" t="s">
        <v>1</v>
      </c>
      <c r="F174" s="250" t="s">
        <v>193</v>
      </c>
      <c r="G174" s="248"/>
      <c r="H174" s="251">
        <v>540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148</v>
      </c>
      <c r="AU174" s="257" t="s">
        <v>91</v>
      </c>
      <c r="AV174" s="14" t="s">
        <v>91</v>
      </c>
      <c r="AW174" s="14" t="s">
        <v>36</v>
      </c>
      <c r="AX174" s="14" t="s">
        <v>89</v>
      </c>
      <c r="AY174" s="257" t="s">
        <v>137</v>
      </c>
    </row>
    <row r="175" s="2" customFormat="1" ht="37.8" customHeight="1">
      <c r="A175" s="39"/>
      <c r="B175" s="40"/>
      <c r="C175" s="219" t="s">
        <v>194</v>
      </c>
      <c r="D175" s="219" t="s">
        <v>139</v>
      </c>
      <c r="E175" s="220" t="s">
        <v>195</v>
      </c>
      <c r="F175" s="221" t="s">
        <v>196</v>
      </c>
      <c r="G175" s="222" t="s">
        <v>197</v>
      </c>
      <c r="H175" s="223">
        <v>22.5</v>
      </c>
      <c r="I175" s="224"/>
      <c r="J175" s="225">
        <f>ROUND(I175*H175,2)</f>
        <v>0</v>
      </c>
      <c r="K175" s="221" t="s">
        <v>143</v>
      </c>
      <c r="L175" s="45"/>
      <c r="M175" s="226" t="s">
        <v>1</v>
      </c>
      <c r="N175" s="227" t="s">
        <v>46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144</v>
      </c>
      <c r="AT175" s="230" t="s">
        <v>139</v>
      </c>
      <c r="AU175" s="230" t="s">
        <v>91</v>
      </c>
      <c r="AY175" s="18" t="s">
        <v>137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89</v>
      </c>
      <c r="BK175" s="231">
        <f>ROUND(I175*H175,2)</f>
        <v>0</v>
      </c>
      <c r="BL175" s="18" t="s">
        <v>144</v>
      </c>
      <c r="BM175" s="230" t="s">
        <v>198</v>
      </c>
    </row>
    <row r="176" s="14" customFormat="1">
      <c r="A176" s="14"/>
      <c r="B176" s="247"/>
      <c r="C176" s="248"/>
      <c r="D176" s="232" t="s">
        <v>148</v>
      </c>
      <c r="E176" s="249" t="s">
        <v>1</v>
      </c>
      <c r="F176" s="250" t="s">
        <v>199</v>
      </c>
      <c r="G176" s="248"/>
      <c r="H176" s="251">
        <v>22.5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148</v>
      </c>
      <c r="AU176" s="257" t="s">
        <v>91</v>
      </c>
      <c r="AV176" s="14" t="s">
        <v>91</v>
      </c>
      <c r="AW176" s="14" t="s">
        <v>36</v>
      </c>
      <c r="AX176" s="14" t="s">
        <v>89</v>
      </c>
      <c r="AY176" s="257" t="s">
        <v>137</v>
      </c>
    </row>
    <row r="177" s="2" customFormat="1" ht="90" customHeight="1">
      <c r="A177" s="39"/>
      <c r="B177" s="40"/>
      <c r="C177" s="219" t="s">
        <v>200</v>
      </c>
      <c r="D177" s="219" t="s">
        <v>139</v>
      </c>
      <c r="E177" s="220" t="s">
        <v>201</v>
      </c>
      <c r="F177" s="221" t="s">
        <v>202</v>
      </c>
      <c r="G177" s="222" t="s">
        <v>203</v>
      </c>
      <c r="H177" s="223">
        <v>6.5999999999999996</v>
      </c>
      <c r="I177" s="224"/>
      <c r="J177" s="225">
        <f>ROUND(I177*H177,2)</f>
        <v>0</v>
      </c>
      <c r="K177" s="221" t="s">
        <v>143</v>
      </c>
      <c r="L177" s="45"/>
      <c r="M177" s="226" t="s">
        <v>1</v>
      </c>
      <c r="N177" s="227" t="s">
        <v>46</v>
      </c>
      <c r="O177" s="92"/>
      <c r="P177" s="228">
        <f>O177*H177</f>
        <v>0</v>
      </c>
      <c r="Q177" s="228">
        <v>0.036900000000000002</v>
      </c>
      <c r="R177" s="228">
        <f>Q177*H177</f>
        <v>0.24354000000000001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144</v>
      </c>
      <c r="AT177" s="230" t="s">
        <v>139</v>
      </c>
      <c r="AU177" s="230" t="s">
        <v>91</v>
      </c>
      <c r="AY177" s="18" t="s">
        <v>137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89</v>
      </c>
      <c r="BK177" s="231">
        <f>ROUND(I177*H177,2)</f>
        <v>0</v>
      </c>
      <c r="BL177" s="18" t="s">
        <v>144</v>
      </c>
      <c r="BM177" s="230" t="s">
        <v>204</v>
      </c>
    </row>
    <row r="178" s="14" customFormat="1">
      <c r="A178" s="14"/>
      <c r="B178" s="247"/>
      <c r="C178" s="248"/>
      <c r="D178" s="232" t="s">
        <v>148</v>
      </c>
      <c r="E178" s="249" t="s">
        <v>1</v>
      </c>
      <c r="F178" s="250" t="s">
        <v>205</v>
      </c>
      <c r="G178" s="248"/>
      <c r="H178" s="251">
        <v>6.5999999999999996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148</v>
      </c>
      <c r="AU178" s="257" t="s">
        <v>91</v>
      </c>
      <c r="AV178" s="14" t="s">
        <v>91</v>
      </c>
      <c r="AW178" s="14" t="s">
        <v>36</v>
      </c>
      <c r="AX178" s="14" t="s">
        <v>89</v>
      </c>
      <c r="AY178" s="257" t="s">
        <v>137</v>
      </c>
    </row>
    <row r="179" s="2" customFormat="1" ht="90" customHeight="1">
      <c r="A179" s="39"/>
      <c r="B179" s="40"/>
      <c r="C179" s="219" t="s">
        <v>206</v>
      </c>
      <c r="D179" s="219" t="s">
        <v>139</v>
      </c>
      <c r="E179" s="220" t="s">
        <v>207</v>
      </c>
      <c r="F179" s="221" t="s">
        <v>208</v>
      </c>
      <c r="G179" s="222" t="s">
        <v>203</v>
      </c>
      <c r="H179" s="223">
        <v>5.5</v>
      </c>
      <c r="I179" s="224"/>
      <c r="J179" s="225">
        <f>ROUND(I179*H179,2)</f>
        <v>0</v>
      </c>
      <c r="K179" s="221" t="s">
        <v>143</v>
      </c>
      <c r="L179" s="45"/>
      <c r="M179" s="226" t="s">
        <v>1</v>
      </c>
      <c r="N179" s="227" t="s">
        <v>46</v>
      </c>
      <c r="O179" s="92"/>
      <c r="P179" s="228">
        <f>O179*H179</f>
        <v>0</v>
      </c>
      <c r="Q179" s="228">
        <v>0.036900000000000002</v>
      </c>
      <c r="R179" s="228">
        <f>Q179*H179</f>
        <v>0.20295000000000002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144</v>
      </c>
      <c r="AT179" s="230" t="s">
        <v>139</v>
      </c>
      <c r="AU179" s="230" t="s">
        <v>91</v>
      </c>
      <c r="AY179" s="18" t="s">
        <v>137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89</v>
      </c>
      <c r="BK179" s="231">
        <f>ROUND(I179*H179,2)</f>
        <v>0</v>
      </c>
      <c r="BL179" s="18" t="s">
        <v>144</v>
      </c>
      <c r="BM179" s="230" t="s">
        <v>209</v>
      </c>
    </row>
    <row r="180" s="14" customFormat="1">
      <c r="A180" s="14"/>
      <c r="B180" s="247"/>
      <c r="C180" s="248"/>
      <c r="D180" s="232" t="s">
        <v>148</v>
      </c>
      <c r="E180" s="249" t="s">
        <v>1</v>
      </c>
      <c r="F180" s="250" t="s">
        <v>210</v>
      </c>
      <c r="G180" s="248"/>
      <c r="H180" s="251">
        <v>5.5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148</v>
      </c>
      <c r="AU180" s="257" t="s">
        <v>91</v>
      </c>
      <c r="AV180" s="14" t="s">
        <v>91</v>
      </c>
      <c r="AW180" s="14" t="s">
        <v>36</v>
      </c>
      <c r="AX180" s="14" t="s">
        <v>89</v>
      </c>
      <c r="AY180" s="257" t="s">
        <v>137</v>
      </c>
    </row>
    <row r="181" s="2" customFormat="1" ht="24.15" customHeight="1">
      <c r="A181" s="39"/>
      <c r="B181" s="40"/>
      <c r="C181" s="219" t="s">
        <v>211</v>
      </c>
      <c r="D181" s="219" t="s">
        <v>139</v>
      </c>
      <c r="E181" s="220" t="s">
        <v>212</v>
      </c>
      <c r="F181" s="221" t="s">
        <v>213</v>
      </c>
      <c r="G181" s="222" t="s">
        <v>142</v>
      </c>
      <c r="H181" s="223">
        <v>50.262999999999998</v>
      </c>
      <c r="I181" s="224"/>
      <c r="J181" s="225">
        <f>ROUND(I181*H181,2)</f>
        <v>0</v>
      </c>
      <c r="K181" s="221" t="s">
        <v>143</v>
      </c>
      <c r="L181" s="45"/>
      <c r="M181" s="226" t="s">
        <v>1</v>
      </c>
      <c r="N181" s="227" t="s">
        <v>46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144</v>
      </c>
      <c r="AT181" s="230" t="s">
        <v>139</v>
      </c>
      <c r="AU181" s="230" t="s">
        <v>91</v>
      </c>
      <c r="AY181" s="18" t="s">
        <v>137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89</v>
      </c>
      <c r="BK181" s="231">
        <f>ROUND(I181*H181,2)</f>
        <v>0</v>
      </c>
      <c r="BL181" s="18" t="s">
        <v>144</v>
      </c>
      <c r="BM181" s="230" t="s">
        <v>214</v>
      </c>
    </row>
    <row r="182" s="13" customFormat="1">
      <c r="A182" s="13"/>
      <c r="B182" s="237"/>
      <c r="C182" s="238"/>
      <c r="D182" s="232" t="s">
        <v>148</v>
      </c>
      <c r="E182" s="239" t="s">
        <v>1</v>
      </c>
      <c r="F182" s="240" t="s">
        <v>149</v>
      </c>
      <c r="G182" s="238"/>
      <c r="H182" s="239" t="s">
        <v>1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148</v>
      </c>
      <c r="AU182" s="246" t="s">
        <v>91</v>
      </c>
      <c r="AV182" s="13" t="s">
        <v>89</v>
      </c>
      <c r="AW182" s="13" t="s">
        <v>36</v>
      </c>
      <c r="AX182" s="13" t="s">
        <v>81</v>
      </c>
      <c r="AY182" s="246" t="s">
        <v>137</v>
      </c>
    </row>
    <row r="183" s="13" customFormat="1">
      <c r="A183" s="13"/>
      <c r="B183" s="237"/>
      <c r="C183" s="238"/>
      <c r="D183" s="232" t="s">
        <v>148</v>
      </c>
      <c r="E183" s="239" t="s">
        <v>1</v>
      </c>
      <c r="F183" s="240" t="s">
        <v>150</v>
      </c>
      <c r="G183" s="238"/>
      <c r="H183" s="239" t="s">
        <v>1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148</v>
      </c>
      <c r="AU183" s="246" t="s">
        <v>91</v>
      </c>
      <c r="AV183" s="13" t="s">
        <v>89</v>
      </c>
      <c r="AW183" s="13" t="s">
        <v>36</v>
      </c>
      <c r="AX183" s="13" t="s">
        <v>81</v>
      </c>
      <c r="AY183" s="246" t="s">
        <v>137</v>
      </c>
    </row>
    <row r="184" s="14" customFormat="1">
      <c r="A184" s="14"/>
      <c r="B184" s="247"/>
      <c r="C184" s="248"/>
      <c r="D184" s="232" t="s">
        <v>148</v>
      </c>
      <c r="E184" s="249" t="s">
        <v>1</v>
      </c>
      <c r="F184" s="250" t="s">
        <v>215</v>
      </c>
      <c r="G184" s="248"/>
      <c r="H184" s="251">
        <v>21.989000000000001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148</v>
      </c>
      <c r="AU184" s="257" t="s">
        <v>91</v>
      </c>
      <c r="AV184" s="14" t="s">
        <v>91</v>
      </c>
      <c r="AW184" s="14" t="s">
        <v>36</v>
      </c>
      <c r="AX184" s="14" t="s">
        <v>81</v>
      </c>
      <c r="AY184" s="257" t="s">
        <v>137</v>
      </c>
    </row>
    <row r="185" s="14" customFormat="1">
      <c r="A185" s="14"/>
      <c r="B185" s="247"/>
      <c r="C185" s="248"/>
      <c r="D185" s="232" t="s">
        <v>148</v>
      </c>
      <c r="E185" s="249" t="s">
        <v>1</v>
      </c>
      <c r="F185" s="250" t="s">
        <v>216</v>
      </c>
      <c r="G185" s="248"/>
      <c r="H185" s="251">
        <v>28.274000000000001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148</v>
      </c>
      <c r="AU185" s="257" t="s">
        <v>91</v>
      </c>
      <c r="AV185" s="14" t="s">
        <v>91</v>
      </c>
      <c r="AW185" s="14" t="s">
        <v>36</v>
      </c>
      <c r="AX185" s="14" t="s">
        <v>81</v>
      </c>
      <c r="AY185" s="257" t="s">
        <v>137</v>
      </c>
    </row>
    <row r="186" s="15" customFormat="1">
      <c r="A186" s="15"/>
      <c r="B186" s="258"/>
      <c r="C186" s="259"/>
      <c r="D186" s="232" t="s">
        <v>148</v>
      </c>
      <c r="E186" s="260" t="s">
        <v>1</v>
      </c>
      <c r="F186" s="261" t="s">
        <v>155</v>
      </c>
      <c r="G186" s="259"/>
      <c r="H186" s="262">
        <v>50.262999999999998</v>
      </c>
      <c r="I186" s="263"/>
      <c r="J186" s="259"/>
      <c r="K186" s="259"/>
      <c r="L186" s="264"/>
      <c r="M186" s="265"/>
      <c r="N186" s="266"/>
      <c r="O186" s="266"/>
      <c r="P186" s="266"/>
      <c r="Q186" s="266"/>
      <c r="R186" s="266"/>
      <c r="S186" s="266"/>
      <c r="T186" s="26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8" t="s">
        <v>148</v>
      </c>
      <c r="AU186" s="268" t="s">
        <v>91</v>
      </c>
      <c r="AV186" s="15" t="s">
        <v>144</v>
      </c>
      <c r="AW186" s="15" t="s">
        <v>36</v>
      </c>
      <c r="AX186" s="15" t="s">
        <v>89</v>
      </c>
      <c r="AY186" s="268" t="s">
        <v>137</v>
      </c>
    </row>
    <row r="187" s="2" customFormat="1" ht="37.8" customHeight="1">
      <c r="A187" s="39"/>
      <c r="B187" s="40"/>
      <c r="C187" s="219" t="s">
        <v>217</v>
      </c>
      <c r="D187" s="219" t="s">
        <v>139</v>
      </c>
      <c r="E187" s="220" t="s">
        <v>218</v>
      </c>
      <c r="F187" s="221" t="s">
        <v>219</v>
      </c>
      <c r="G187" s="222" t="s">
        <v>220</v>
      </c>
      <c r="H187" s="223">
        <v>24.925999999999998</v>
      </c>
      <c r="I187" s="224"/>
      <c r="J187" s="225">
        <f>ROUND(I187*H187,2)</f>
        <v>0</v>
      </c>
      <c r="K187" s="221" t="s">
        <v>143</v>
      </c>
      <c r="L187" s="45"/>
      <c r="M187" s="226" t="s">
        <v>1</v>
      </c>
      <c r="N187" s="227" t="s">
        <v>46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144</v>
      </c>
      <c r="AT187" s="230" t="s">
        <v>139</v>
      </c>
      <c r="AU187" s="230" t="s">
        <v>91</v>
      </c>
      <c r="AY187" s="18" t="s">
        <v>137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89</v>
      </c>
      <c r="BK187" s="231">
        <f>ROUND(I187*H187,2)</f>
        <v>0</v>
      </c>
      <c r="BL187" s="18" t="s">
        <v>144</v>
      </c>
      <c r="BM187" s="230" t="s">
        <v>221</v>
      </c>
    </row>
    <row r="188" s="14" customFormat="1">
      <c r="A188" s="14"/>
      <c r="B188" s="247"/>
      <c r="C188" s="248"/>
      <c r="D188" s="232" t="s">
        <v>148</v>
      </c>
      <c r="E188" s="249" t="s">
        <v>1</v>
      </c>
      <c r="F188" s="250" t="s">
        <v>222</v>
      </c>
      <c r="G188" s="248"/>
      <c r="H188" s="251">
        <v>24.925999999999998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148</v>
      </c>
      <c r="AU188" s="257" t="s">
        <v>91</v>
      </c>
      <c r="AV188" s="14" t="s">
        <v>91</v>
      </c>
      <c r="AW188" s="14" t="s">
        <v>36</v>
      </c>
      <c r="AX188" s="14" t="s">
        <v>89</v>
      </c>
      <c r="AY188" s="257" t="s">
        <v>137</v>
      </c>
    </row>
    <row r="189" s="2" customFormat="1" ht="44.25" customHeight="1">
      <c r="A189" s="39"/>
      <c r="B189" s="40"/>
      <c r="C189" s="219" t="s">
        <v>223</v>
      </c>
      <c r="D189" s="219" t="s">
        <v>139</v>
      </c>
      <c r="E189" s="220" t="s">
        <v>224</v>
      </c>
      <c r="F189" s="221" t="s">
        <v>225</v>
      </c>
      <c r="G189" s="222" t="s">
        <v>220</v>
      </c>
      <c r="H189" s="223">
        <v>43.401000000000003</v>
      </c>
      <c r="I189" s="224"/>
      <c r="J189" s="225">
        <f>ROUND(I189*H189,2)</f>
        <v>0</v>
      </c>
      <c r="K189" s="221" t="s">
        <v>143</v>
      </c>
      <c r="L189" s="45"/>
      <c r="M189" s="226" t="s">
        <v>1</v>
      </c>
      <c r="N189" s="227" t="s">
        <v>46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144</v>
      </c>
      <c r="AT189" s="230" t="s">
        <v>139</v>
      </c>
      <c r="AU189" s="230" t="s">
        <v>91</v>
      </c>
      <c r="AY189" s="18" t="s">
        <v>137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89</v>
      </c>
      <c r="BK189" s="231">
        <f>ROUND(I189*H189,2)</f>
        <v>0</v>
      </c>
      <c r="BL189" s="18" t="s">
        <v>144</v>
      </c>
      <c r="BM189" s="230" t="s">
        <v>226</v>
      </c>
    </row>
    <row r="190" s="13" customFormat="1">
      <c r="A190" s="13"/>
      <c r="B190" s="237"/>
      <c r="C190" s="238"/>
      <c r="D190" s="232" t="s">
        <v>148</v>
      </c>
      <c r="E190" s="239" t="s">
        <v>1</v>
      </c>
      <c r="F190" s="240" t="s">
        <v>227</v>
      </c>
      <c r="G190" s="238"/>
      <c r="H190" s="239" t="s">
        <v>1</v>
      </c>
      <c r="I190" s="241"/>
      <c r="J190" s="238"/>
      <c r="K190" s="238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148</v>
      </c>
      <c r="AU190" s="246" t="s">
        <v>91</v>
      </c>
      <c r="AV190" s="13" t="s">
        <v>89</v>
      </c>
      <c r="AW190" s="13" t="s">
        <v>36</v>
      </c>
      <c r="AX190" s="13" t="s">
        <v>81</v>
      </c>
      <c r="AY190" s="246" t="s">
        <v>137</v>
      </c>
    </row>
    <row r="191" s="13" customFormat="1">
      <c r="A191" s="13"/>
      <c r="B191" s="237"/>
      <c r="C191" s="238"/>
      <c r="D191" s="232" t="s">
        <v>148</v>
      </c>
      <c r="E191" s="239" t="s">
        <v>1</v>
      </c>
      <c r="F191" s="240" t="s">
        <v>228</v>
      </c>
      <c r="G191" s="238"/>
      <c r="H191" s="239" t="s">
        <v>1</v>
      </c>
      <c r="I191" s="241"/>
      <c r="J191" s="238"/>
      <c r="K191" s="238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148</v>
      </c>
      <c r="AU191" s="246" t="s">
        <v>91</v>
      </c>
      <c r="AV191" s="13" t="s">
        <v>89</v>
      </c>
      <c r="AW191" s="13" t="s">
        <v>36</v>
      </c>
      <c r="AX191" s="13" t="s">
        <v>81</v>
      </c>
      <c r="AY191" s="246" t="s">
        <v>137</v>
      </c>
    </row>
    <row r="192" s="14" customFormat="1">
      <c r="A192" s="14"/>
      <c r="B192" s="247"/>
      <c r="C192" s="248"/>
      <c r="D192" s="232" t="s">
        <v>148</v>
      </c>
      <c r="E192" s="249" t="s">
        <v>1</v>
      </c>
      <c r="F192" s="250" t="s">
        <v>229</v>
      </c>
      <c r="G192" s="248"/>
      <c r="H192" s="251">
        <v>43.401000000000003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148</v>
      </c>
      <c r="AU192" s="257" t="s">
        <v>91</v>
      </c>
      <c r="AV192" s="14" t="s">
        <v>91</v>
      </c>
      <c r="AW192" s="14" t="s">
        <v>36</v>
      </c>
      <c r="AX192" s="14" t="s">
        <v>89</v>
      </c>
      <c r="AY192" s="257" t="s">
        <v>137</v>
      </c>
    </row>
    <row r="193" s="2" customFormat="1" ht="44.25" customHeight="1">
      <c r="A193" s="39"/>
      <c r="B193" s="40"/>
      <c r="C193" s="219" t="s">
        <v>230</v>
      </c>
      <c r="D193" s="219" t="s">
        <v>139</v>
      </c>
      <c r="E193" s="220" t="s">
        <v>231</v>
      </c>
      <c r="F193" s="221" t="s">
        <v>232</v>
      </c>
      <c r="G193" s="222" t="s">
        <v>220</v>
      </c>
      <c r="H193" s="223">
        <v>43.701000000000001</v>
      </c>
      <c r="I193" s="224"/>
      <c r="J193" s="225">
        <f>ROUND(I193*H193,2)</f>
        <v>0</v>
      </c>
      <c r="K193" s="221" t="s">
        <v>143</v>
      </c>
      <c r="L193" s="45"/>
      <c r="M193" s="226" t="s">
        <v>1</v>
      </c>
      <c r="N193" s="227" t="s">
        <v>46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144</v>
      </c>
      <c r="AT193" s="230" t="s">
        <v>139</v>
      </c>
      <c r="AU193" s="230" t="s">
        <v>91</v>
      </c>
      <c r="AY193" s="18" t="s">
        <v>137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89</v>
      </c>
      <c r="BK193" s="231">
        <f>ROUND(I193*H193,2)</f>
        <v>0</v>
      </c>
      <c r="BL193" s="18" t="s">
        <v>144</v>
      </c>
      <c r="BM193" s="230" t="s">
        <v>233</v>
      </c>
    </row>
    <row r="194" s="13" customFormat="1">
      <c r="A194" s="13"/>
      <c r="B194" s="237"/>
      <c r="C194" s="238"/>
      <c r="D194" s="232" t="s">
        <v>148</v>
      </c>
      <c r="E194" s="239" t="s">
        <v>1</v>
      </c>
      <c r="F194" s="240" t="s">
        <v>227</v>
      </c>
      <c r="G194" s="238"/>
      <c r="H194" s="239" t="s">
        <v>1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148</v>
      </c>
      <c r="AU194" s="246" t="s">
        <v>91</v>
      </c>
      <c r="AV194" s="13" t="s">
        <v>89</v>
      </c>
      <c r="AW194" s="13" t="s">
        <v>36</v>
      </c>
      <c r="AX194" s="13" t="s">
        <v>81</v>
      </c>
      <c r="AY194" s="246" t="s">
        <v>137</v>
      </c>
    </row>
    <row r="195" s="13" customFormat="1">
      <c r="A195" s="13"/>
      <c r="B195" s="237"/>
      <c r="C195" s="238"/>
      <c r="D195" s="232" t="s">
        <v>148</v>
      </c>
      <c r="E195" s="239" t="s">
        <v>1</v>
      </c>
      <c r="F195" s="240" t="s">
        <v>228</v>
      </c>
      <c r="G195" s="238"/>
      <c r="H195" s="239" t="s">
        <v>1</v>
      </c>
      <c r="I195" s="241"/>
      <c r="J195" s="238"/>
      <c r="K195" s="238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148</v>
      </c>
      <c r="AU195" s="246" t="s">
        <v>91</v>
      </c>
      <c r="AV195" s="13" t="s">
        <v>89</v>
      </c>
      <c r="AW195" s="13" t="s">
        <v>36</v>
      </c>
      <c r="AX195" s="13" t="s">
        <v>81</v>
      </c>
      <c r="AY195" s="246" t="s">
        <v>137</v>
      </c>
    </row>
    <row r="196" s="14" customFormat="1">
      <c r="A196" s="14"/>
      <c r="B196" s="247"/>
      <c r="C196" s="248"/>
      <c r="D196" s="232" t="s">
        <v>148</v>
      </c>
      <c r="E196" s="249" t="s">
        <v>1</v>
      </c>
      <c r="F196" s="250" t="s">
        <v>229</v>
      </c>
      <c r="G196" s="248"/>
      <c r="H196" s="251">
        <v>43.401000000000003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148</v>
      </c>
      <c r="AU196" s="257" t="s">
        <v>91</v>
      </c>
      <c r="AV196" s="14" t="s">
        <v>91</v>
      </c>
      <c r="AW196" s="14" t="s">
        <v>36</v>
      </c>
      <c r="AX196" s="14" t="s">
        <v>81</v>
      </c>
      <c r="AY196" s="257" t="s">
        <v>137</v>
      </c>
    </row>
    <row r="197" s="14" customFormat="1">
      <c r="A197" s="14"/>
      <c r="B197" s="247"/>
      <c r="C197" s="248"/>
      <c r="D197" s="232" t="s">
        <v>148</v>
      </c>
      <c r="E197" s="249" t="s">
        <v>1</v>
      </c>
      <c r="F197" s="250" t="s">
        <v>234</v>
      </c>
      <c r="G197" s="248"/>
      <c r="H197" s="251">
        <v>0.29999999999999999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148</v>
      </c>
      <c r="AU197" s="257" t="s">
        <v>91</v>
      </c>
      <c r="AV197" s="14" t="s">
        <v>91</v>
      </c>
      <c r="AW197" s="14" t="s">
        <v>36</v>
      </c>
      <c r="AX197" s="14" t="s">
        <v>81</v>
      </c>
      <c r="AY197" s="257" t="s">
        <v>137</v>
      </c>
    </row>
    <row r="198" s="15" customFormat="1">
      <c r="A198" s="15"/>
      <c r="B198" s="258"/>
      <c r="C198" s="259"/>
      <c r="D198" s="232" t="s">
        <v>148</v>
      </c>
      <c r="E198" s="260" t="s">
        <v>1</v>
      </c>
      <c r="F198" s="261" t="s">
        <v>155</v>
      </c>
      <c r="G198" s="259"/>
      <c r="H198" s="262">
        <v>43.701000000000001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8" t="s">
        <v>148</v>
      </c>
      <c r="AU198" s="268" t="s">
        <v>91</v>
      </c>
      <c r="AV198" s="15" t="s">
        <v>144</v>
      </c>
      <c r="AW198" s="15" t="s">
        <v>36</v>
      </c>
      <c r="AX198" s="15" t="s">
        <v>89</v>
      </c>
      <c r="AY198" s="268" t="s">
        <v>137</v>
      </c>
    </row>
    <row r="199" s="2" customFormat="1" ht="49.05" customHeight="1">
      <c r="A199" s="39"/>
      <c r="B199" s="40"/>
      <c r="C199" s="219" t="s">
        <v>8</v>
      </c>
      <c r="D199" s="219" t="s">
        <v>139</v>
      </c>
      <c r="E199" s="220" t="s">
        <v>235</v>
      </c>
      <c r="F199" s="221" t="s">
        <v>236</v>
      </c>
      <c r="G199" s="222" t="s">
        <v>220</v>
      </c>
      <c r="H199" s="223">
        <v>147.79499999999999</v>
      </c>
      <c r="I199" s="224"/>
      <c r="J199" s="225">
        <f>ROUND(I199*H199,2)</f>
        <v>0</v>
      </c>
      <c r="K199" s="221" t="s">
        <v>143</v>
      </c>
      <c r="L199" s="45"/>
      <c r="M199" s="226" t="s">
        <v>1</v>
      </c>
      <c r="N199" s="227" t="s">
        <v>46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144</v>
      </c>
      <c r="AT199" s="230" t="s">
        <v>139</v>
      </c>
      <c r="AU199" s="230" t="s">
        <v>91</v>
      </c>
      <c r="AY199" s="18" t="s">
        <v>137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89</v>
      </c>
      <c r="BK199" s="231">
        <f>ROUND(I199*H199,2)</f>
        <v>0</v>
      </c>
      <c r="BL199" s="18" t="s">
        <v>144</v>
      </c>
      <c r="BM199" s="230" t="s">
        <v>237</v>
      </c>
    </row>
    <row r="200" s="13" customFormat="1">
      <c r="A200" s="13"/>
      <c r="B200" s="237"/>
      <c r="C200" s="238"/>
      <c r="D200" s="232" t="s">
        <v>148</v>
      </c>
      <c r="E200" s="239" t="s">
        <v>1</v>
      </c>
      <c r="F200" s="240" t="s">
        <v>149</v>
      </c>
      <c r="G200" s="238"/>
      <c r="H200" s="239" t="s">
        <v>1</v>
      </c>
      <c r="I200" s="241"/>
      <c r="J200" s="238"/>
      <c r="K200" s="238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148</v>
      </c>
      <c r="AU200" s="246" t="s">
        <v>91</v>
      </c>
      <c r="AV200" s="13" t="s">
        <v>89</v>
      </c>
      <c r="AW200" s="13" t="s">
        <v>36</v>
      </c>
      <c r="AX200" s="13" t="s">
        <v>81</v>
      </c>
      <c r="AY200" s="246" t="s">
        <v>137</v>
      </c>
    </row>
    <row r="201" s="13" customFormat="1">
      <c r="A201" s="13"/>
      <c r="B201" s="237"/>
      <c r="C201" s="238"/>
      <c r="D201" s="232" t="s">
        <v>148</v>
      </c>
      <c r="E201" s="239" t="s">
        <v>1</v>
      </c>
      <c r="F201" s="240" t="s">
        <v>238</v>
      </c>
      <c r="G201" s="238"/>
      <c r="H201" s="239" t="s">
        <v>1</v>
      </c>
      <c r="I201" s="241"/>
      <c r="J201" s="238"/>
      <c r="K201" s="238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148</v>
      </c>
      <c r="AU201" s="246" t="s">
        <v>91</v>
      </c>
      <c r="AV201" s="13" t="s">
        <v>89</v>
      </c>
      <c r="AW201" s="13" t="s">
        <v>36</v>
      </c>
      <c r="AX201" s="13" t="s">
        <v>81</v>
      </c>
      <c r="AY201" s="246" t="s">
        <v>137</v>
      </c>
    </row>
    <row r="202" s="13" customFormat="1">
      <c r="A202" s="13"/>
      <c r="B202" s="237"/>
      <c r="C202" s="238"/>
      <c r="D202" s="232" t="s">
        <v>148</v>
      </c>
      <c r="E202" s="239" t="s">
        <v>1</v>
      </c>
      <c r="F202" s="240" t="s">
        <v>228</v>
      </c>
      <c r="G202" s="238"/>
      <c r="H202" s="239" t="s">
        <v>1</v>
      </c>
      <c r="I202" s="241"/>
      <c r="J202" s="238"/>
      <c r="K202" s="238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148</v>
      </c>
      <c r="AU202" s="246" t="s">
        <v>91</v>
      </c>
      <c r="AV202" s="13" t="s">
        <v>89</v>
      </c>
      <c r="AW202" s="13" t="s">
        <v>36</v>
      </c>
      <c r="AX202" s="13" t="s">
        <v>81</v>
      </c>
      <c r="AY202" s="246" t="s">
        <v>137</v>
      </c>
    </row>
    <row r="203" s="14" customFormat="1">
      <c r="A203" s="14"/>
      <c r="B203" s="247"/>
      <c r="C203" s="248"/>
      <c r="D203" s="232" t="s">
        <v>148</v>
      </c>
      <c r="E203" s="249" t="s">
        <v>1</v>
      </c>
      <c r="F203" s="250" t="s">
        <v>239</v>
      </c>
      <c r="G203" s="248"/>
      <c r="H203" s="251">
        <v>129.84999999999999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148</v>
      </c>
      <c r="AU203" s="257" t="s">
        <v>91</v>
      </c>
      <c r="AV203" s="14" t="s">
        <v>91</v>
      </c>
      <c r="AW203" s="14" t="s">
        <v>36</v>
      </c>
      <c r="AX203" s="14" t="s">
        <v>81</v>
      </c>
      <c r="AY203" s="257" t="s">
        <v>137</v>
      </c>
    </row>
    <row r="204" s="14" customFormat="1">
      <c r="A204" s="14"/>
      <c r="B204" s="247"/>
      <c r="C204" s="248"/>
      <c r="D204" s="232" t="s">
        <v>148</v>
      </c>
      <c r="E204" s="249" t="s">
        <v>1</v>
      </c>
      <c r="F204" s="250" t="s">
        <v>240</v>
      </c>
      <c r="G204" s="248"/>
      <c r="H204" s="251">
        <v>17.945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148</v>
      </c>
      <c r="AU204" s="257" t="s">
        <v>91</v>
      </c>
      <c r="AV204" s="14" t="s">
        <v>91</v>
      </c>
      <c r="AW204" s="14" t="s">
        <v>36</v>
      </c>
      <c r="AX204" s="14" t="s">
        <v>81</v>
      </c>
      <c r="AY204" s="257" t="s">
        <v>137</v>
      </c>
    </row>
    <row r="205" s="15" customFormat="1">
      <c r="A205" s="15"/>
      <c r="B205" s="258"/>
      <c r="C205" s="259"/>
      <c r="D205" s="232" t="s">
        <v>148</v>
      </c>
      <c r="E205" s="260" t="s">
        <v>1</v>
      </c>
      <c r="F205" s="261" t="s">
        <v>155</v>
      </c>
      <c r="G205" s="259"/>
      <c r="H205" s="262">
        <v>147.79499999999999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8" t="s">
        <v>148</v>
      </c>
      <c r="AU205" s="268" t="s">
        <v>91</v>
      </c>
      <c r="AV205" s="15" t="s">
        <v>144</v>
      </c>
      <c r="AW205" s="15" t="s">
        <v>36</v>
      </c>
      <c r="AX205" s="15" t="s">
        <v>89</v>
      </c>
      <c r="AY205" s="268" t="s">
        <v>137</v>
      </c>
    </row>
    <row r="206" s="2" customFormat="1" ht="49.05" customHeight="1">
      <c r="A206" s="39"/>
      <c r="B206" s="40"/>
      <c r="C206" s="219" t="s">
        <v>241</v>
      </c>
      <c r="D206" s="219" t="s">
        <v>139</v>
      </c>
      <c r="E206" s="220" t="s">
        <v>242</v>
      </c>
      <c r="F206" s="221" t="s">
        <v>243</v>
      </c>
      <c r="G206" s="222" t="s">
        <v>220</v>
      </c>
      <c r="H206" s="223">
        <v>147.79499999999999</v>
      </c>
      <c r="I206" s="224"/>
      <c r="J206" s="225">
        <f>ROUND(I206*H206,2)</f>
        <v>0</v>
      </c>
      <c r="K206" s="221" t="s">
        <v>143</v>
      </c>
      <c r="L206" s="45"/>
      <c r="M206" s="226" t="s">
        <v>1</v>
      </c>
      <c r="N206" s="227" t="s">
        <v>46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144</v>
      </c>
      <c r="AT206" s="230" t="s">
        <v>139</v>
      </c>
      <c r="AU206" s="230" t="s">
        <v>91</v>
      </c>
      <c r="AY206" s="18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89</v>
      </c>
      <c r="BK206" s="231">
        <f>ROUND(I206*H206,2)</f>
        <v>0</v>
      </c>
      <c r="BL206" s="18" t="s">
        <v>144</v>
      </c>
      <c r="BM206" s="230" t="s">
        <v>244</v>
      </c>
    </row>
    <row r="207" s="13" customFormat="1">
      <c r="A207" s="13"/>
      <c r="B207" s="237"/>
      <c r="C207" s="238"/>
      <c r="D207" s="232" t="s">
        <v>148</v>
      </c>
      <c r="E207" s="239" t="s">
        <v>1</v>
      </c>
      <c r="F207" s="240" t="s">
        <v>149</v>
      </c>
      <c r="G207" s="238"/>
      <c r="H207" s="239" t="s">
        <v>1</v>
      </c>
      <c r="I207" s="241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148</v>
      </c>
      <c r="AU207" s="246" t="s">
        <v>91</v>
      </c>
      <c r="AV207" s="13" t="s">
        <v>89</v>
      </c>
      <c r="AW207" s="13" t="s">
        <v>36</v>
      </c>
      <c r="AX207" s="13" t="s">
        <v>81</v>
      </c>
      <c r="AY207" s="246" t="s">
        <v>137</v>
      </c>
    </row>
    <row r="208" s="13" customFormat="1">
      <c r="A208" s="13"/>
      <c r="B208" s="237"/>
      <c r="C208" s="238"/>
      <c r="D208" s="232" t="s">
        <v>148</v>
      </c>
      <c r="E208" s="239" t="s">
        <v>1</v>
      </c>
      <c r="F208" s="240" t="s">
        <v>238</v>
      </c>
      <c r="G208" s="238"/>
      <c r="H208" s="239" t="s">
        <v>1</v>
      </c>
      <c r="I208" s="241"/>
      <c r="J208" s="238"/>
      <c r="K208" s="238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148</v>
      </c>
      <c r="AU208" s="246" t="s">
        <v>91</v>
      </c>
      <c r="AV208" s="13" t="s">
        <v>89</v>
      </c>
      <c r="AW208" s="13" t="s">
        <v>36</v>
      </c>
      <c r="AX208" s="13" t="s">
        <v>81</v>
      </c>
      <c r="AY208" s="246" t="s">
        <v>137</v>
      </c>
    </row>
    <row r="209" s="13" customFormat="1">
      <c r="A209" s="13"/>
      <c r="B209" s="237"/>
      <c r="C209" s="238"/>
      <c r="D209" s="232" t="s">
        <v>148</v>
      </c>
      <c r="E209" s="239" t="s">
        <v>1</v>
      </c>
      <c r="F209" s="240" t="s">
        <v>228</v>
      </c>
      <c r="G209" s="238"/>
      <c r="H209" s="239" t="s">
        <v>1</v>
      </c>
      <c r="I209" s="241"/>
      <c r="J209" s="238"/>
      <c r="K209" s="238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148</v>
      </c>
      <c r="AU209" s="246" t="s">
        <v>91</v>
      </c>
      <c r="AV209" s="13" t="s">
        <v>89</v>
      </c>
      <c r="AW209" s="13" t="s">
        <v>36</v>
      </c>
      <c r="AX209" s="13" t="s">
        <v>81</v>
      </c>
      <c r="AY209" s="246" t="s">
        <v>137</v>
      </c>
    </row>
    <row r="210" s="14" customFormat="1">
      <c r="A210" s="14"/>
      <c r="B210" s="247"/>
      <c r="C210" s="248"/>
      <c r="D210" s="232" t="s">
        <v>148</v>
      </c>
      <c r="E210" s="249" t="s">
        <v>1</v>
      </c>
      <c r="F210" s="250" t="s">
        <v>239</v>
      </c>
      <c r="G210" s="248"/>
      <c r="H210" s="251">
        <v>129.84999999999999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148</v>
      </c>
      <c r="AU210" s="257" t="s">
        <v>91</v>
      </c>
      <c r="AV210" s="14" t="s">
        <v>91</v>
      </c>
      <c r="AW210" s="14" t="s">
        <v>36</v>
      </c>
      <c r="AX210" s="14" t="s">
        <v>81</v>
      </c>
      <c r="AY210" s="257" t="s">
        <v>137</v>
      </c>
    </row>
    <row r="211" s="14" customFormat="1">
      <c r="A211" s="14"/>
      <c r="B211" s="247"/>
      <c r="C211" s="248"/>
      <c r="D211" s="232" t="s">
        <v>148</v>
      </c>
      <c r="E211" s="249" t="s">
        <v>1</v>
      </c>
      <c r="F211" s="250" t="s">
        <v>245</v>
      </c>
      <c r="G211" s="248"/>
      <c r="H211" s="251">
        <v>17.945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148</v>
      </c>
      <c r="AU211" s="257" t="s">
        <v>91</v>
      </c>
      <c r="AV211" s="14" t="s">
        <v>91</v>
      </c>
      <c r="AW211" s="14" t="s">
        <v>36</v>
      </c>
      <c r="AX211" s="14" t="s">
        <v>81</v>
      </c>
      <c r="AY211" s="257" t="s">
        <v>137</v>
      </c>
    </row>
    <row r="212" s="15" customFormat="1">
      <c r="A212" s="15"/>
      <c r="B212" s="258"/>
      <c r="C212" s="259"/>
      <c r="D212" s="232" t="s">
        <v>148</v>
      </c>
      <c r="E212" s="260" t="s">
        <v>1</v>
      </c>
      <c r="F212" s="261" t="s">
        <v>155</v>
      </c>
      <c r="G212" s="259"/>
      <c r="H212" s="262">
        <v>147.79499999999999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8" t="s">
        <v>148</v>
      </c>
      <c r="AU212" s="268" t="s">
        <v>91</v>
      </c>
      <c r="AV212" s="15" t="s">
        <v>144</v>
      </c>
      <c r="AW212" s="15" t="s">
        <v>36</v>
      </c>
      <c r="AX212" s="15" t="s">
        <v>89</v>
      </c>
      <c r="AY212" s="268" t="s">
        <v>137</v>
      </c>
    </row>
    <row r="213" s="2" customFormat="1" ht="24.15" customHeight="1">
      <c r="A213" s="39"/>
      <c r="B213" s="40"/>
      <c r="C213" s="219" t="s">
        <v>246</v>
      </c>
      <c r="D213" s="219" t="s">
        <v>139</v>
      </c>
      <c r="E213" s="220" t="s">
        <v>247</v>
      </c>
      <c r="F213" s="221" t="s">
        <v>248</v>
      </c>
      <c r="G213" s="222" t="s">
        <v>142</v>
      </c>
      <c r="H213" s="223">
        <v>73.640000000000001</v>
      </c>
      <c r="I213" s="224"/>
      <c r="J213" s="225">
        <f>ROUND(I213*H213,2)</f>
        <v>0</v>
      </c>
      <c r="K213" s="221" t="s">
        <v>143</v>
      </c>
      <c r="L213" s="45"/>
      <c r="M213" s="226" t="s">
        <v>1</v>
      </c>
      <c r="N213" s="227" t="s">
        <v>46</v>
      </c>
      <c r="O213" s="92"/>
      <c r="P213" s="228">
        <f>O213*H213</f>
        <v>0</v>
      </c>
      <c r="Q213" s="228">
        <v>0.00149</v>
      </c>
      <c r="R213" s="228">
        <f>Q213*H213</f>
        <v>0.1097236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144</v>
      </c>
      <c r="AT213" s="230" t="s">
        <v>139</v>
      </c>
      <c r="AU213" s="230" t="s">
        <v>91</v>
      </c>
      <c r="AY213" s="18" t="s">
        <v>137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89</v>
      </c>
      <c r="BK213" s="231">
        <f>ROUND(I213*H213,2)</f>
        <v>0</v>
      </c>
      <c r="BL213" s="18" t="s">
        <v>144</v>
      </c>
      <c r="BM213" s="230" t="s">
        <v>249</v>
      </c>
    </row>
    <row r="214" s="13" customFormat="1">
      <c r="A214" s="13"/>
      <c r="B214" s="237"/>
      <c r="C214" s="238"/>
      <c r="D214" s="232" t="s">
        <v>148</v>
      </c>
      <c r="E214" s="239" t="s">
        <v>1</v>
      </c>
      <c r="F214" s="240" t="s">
        <v>227</v>
      </c>
      <c r="G214" s="238"/>
      <c r="H214" s="239" t="s">
        <v>1</v>
      </c>
      <c r="I214" s="241"/>
      <c r="J214" s="238"/>
      <c r="K214" s="238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148</v>
      </c>
      <c r="AU214" s="246" t="s">
        <v>91</v>
      </c>
      <c r="AV214" s="13" t="s">
        <v>89</v>
      </c>
      <c r="AW214" s="13" t="s">
        <v>36</v>
      </c>
      <c r="AX214" s="13" t="s">
        <v>81</v>
      </c>
      <c r="AY214" s="246" t="s">
        <v>137</v>
      </c>
    </row>
    <row r="215" s="14" customFormat="1">
      <c r="A215" s="14"/>
      <c r="B215" s="247"/>
      <c r="C215" s="248"/>
      <c r="D215" s="232" t="s">
        <v>148</v>
      </c>
      <c r="E215" s="249" t="s">
        <v>1</v>
      </c>
      <c r="F215" s="250" t="s">
        <v>250</v>
      </c>
      <c r="G215" s="248"/>
      <c r="H215" s="251">
        <v>73.640000000000001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7" t="s">
        <v>148</v>
      </c>
      <c r="AU215" s="257" t="s">
        <v>91</v>
      </c>
      <c r="AV215" s="14" t="s">
        <v>91</v>
      </c>
      <c r="AW215" s="14" t="s">
        <v>36</v>
      </c>
      <c r="AX215" s="14" t="s">
        <v>89</v>
      </c>
      <c r="AY215" s="257" t="s">
        <v>137</v>
      </c>
    </row>
    <row r="216" s="2" customFormat="1" ht="44.25" customHeight="1">
      <c r="A216" s="39"/>
      <c r="B216" s="40"/>
      <c r="C216" s="219" t="s">
        <v>251</v>
      </c>
      <c r="D216" s="219" t="s">
        <v>139</v>
      </c>
      <c r="E216" s="220" t="s">
        <v>252</v>
      </c>
      <c r="F216" s="221" t="s">
        <v>253</v>
      </c>
      <c r="G216" s="222" t="s">
        <v>142</v>
      </c>
      <c r="H216" s="223">
        <v>73.640000000000001</v>
      </c>
      <c r="I216" s="224"/>
      <c r="J216" s="225">
        <f>ROUND(I216*H216,2)</f>
        <v>0</v>
      </c>
      <c r="K216" s="221" t="s">
        <v>143</v>
      </c>
      <c r="L216" s="45"/>
      <c r="M216" s="226" t="s">
        <v>1</v>
      </c>
      <c r="N216" s="227" t="s">
        <v>46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144</v>
      </c>
      <c r="AT216" s="230" t="s">
        <v>139</v>
      </c>
      <c r="AU216" s="230" t="s">
        <v>91</v>
      </c>
      <c r="AY216" s="18" t="s">
        <v>137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89</v>
      </c>
      <c r="BK216" s="231">
        <f>ROUND(I216*H216,2)</f>
        <v>0</v>
      </c>
      <c r="BL216" s="18" t="s">
        <v>144</v>
      </c>
      <c r="BM216" s="230" t="s">
        <v>254</v>
      </c>
    </row>
    <row r="217" s="2" customFormat="1" ht="33" customHeight="1">
      <c r="A217" s="39"/>
      <c r="B217" s="40"/>
      <c r="C217" s="219" t="s">
        <v>255</v>
      </c>
      <c r="D217" s="219" t="s">
        <v>139</v>
      </c>
      <c r="E217" s="220" t="s">
        <v>256</v>
      </c>
      <c r="F217" s="221" t="s">
        <v>257</v>
      </c>
      <c r="G217" s="222" t="s">
        <v>220</v>
      </c>
      <c r="H217" s="223">
        <v>92.456999999999994</v>
      </c>
      <c r="I217" s="224"/>
      <c r="J217" s="225">
        <f>ROUND(I217*H217,2)</f>
        <v>0</v>
      </c>
      <c r="K217" s="221" t="s">
        <v>143</v>
      </c>
      <c r="L217" s="45"/>
      <c r="M217" s="226" t="s">
        <v>1</v>
      </c>
      <c r="N217" s="227" t="s">
        <v>46</v>
      </c>
      <c r="O217" s="92"/>
      <c r="P217" s="228">
        <f>O217*H217</f>
        <v>0</v>
      </c>
      <c r="Q217" s="228">
        <v>0.0013600000000000001</v>
      </c>
      <c r="R217" s="228">
        <f>Q217*H217</f>
        <v>0.12574152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144</v>
      </c>
      <c r="AT217" s="230" t="s">
        <v>139</v>
      </c>
      <c r="AU217" s="230" t="s">
        <v>91</v>
      </c>
      <c r="AY217" s="18" t="s">
        <v>137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89</v>
      </c>
      <c r="BK217" s="231">
        <f>ROUND(I217*H217,2)</f>
        <v>0</v>
      </c>
      <c r="BL217" s="18" t="s">
        <v>144</v>
      </c>
      <c r="BM217" s="230" t="s">
        <v>258</v>
      </c>
    </row>
    <row r="218" s="13" customFormat="1">
      <c r="A218" s="13"/>
      <c r="B218" s="237"/>
      <c r="C218" s="238"/>
      <c r="D218" s="232" t="s">
        <v>148</v>
      </c>
      <c r="E218" s="239" t="s">
        <v>1</v>
      </c>
      <c r="F218" s="240" t="s">
        <v>227</v>
      </c>
      <c r="G218" s="238"/>
      <c r="H218" s="239" t="s">
        <v>1</v>
      </c>
      <c r="I218" s="241"/>
      <c r="J218" s="238"/>
      <c r="K218" s="238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148</v>
      </c>
      <c r="AU218" s="246" t="s">
        <v>91</v>
      </c>
      <c r="AV218" s="13" t="s">
        <v>89</v>
      </c>
      <c r="AW218" s="13" t="s">
        <v>36</v>
      </c>
      <c r="AX218" s="13" t="s">
        <v>81</v>
      </c>
      <c r="AY218" s="246" t="s">
        <v>137</v>
      </c>
    </row>
    <row r="219" s="14" customFormat="1">
      <c r="A219" s="14"/>
      <c r="B219" s="247"/>
      <c r="C219" s="248"/>
      <c r="D219" s="232" t="s">
        <v>148</v>
      </c>
      <c r="E219" s="249" t="s">
        <v>1</v>
      </c>
      <c r="F219" s="250" t="s">
        <v>259</v>
      </c>
      <c r="G219" s="248"/>
      <c r="H219" s="251">
        <v>92.456999999999994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148</v>
      </c>
      <c r="AU219" s="257" t="s">
        <v>91</v>
      </c>
      <c r="AV219" s="14" t="s">
        <v>91</v>
      </c>
      <c r="AW219" s="14" t="s">
        <v>36</v>
      </c>
      <c r="AX219" s="14" t="s">
        <v>89</v>
      </c>
      <c r="AY219" s="257" t="s">
        <v>137</v>
      </c>
    </row>
    <row r="220" s="2" customFormat="1" ht="37.8" customHeight="1">
      <c r="A220" s="39"/>
      <c r="B220" s="40"/>
      <c r="C220" s="219" t="s">
        <v>260</v>
      </c>
      <c r="D220" s="219" t="s">
        <v>139</v>
      </c>
      <c r="E220" s="220" t="s">
        <v>261</v>
      </c>
      <c r="F220" s="221" t="s">
        <v>262</v>
      </c>
      <c r="G220" s="222" t="s">
        <v>220</v>
      </c>
      <c r="H220" s="223">
        <v>92.456999999999994</v>
      </c>
      <c r="I220" s="224"/>
      <c r="J220" s="225">
        <f>ROUND(I220*H220,2)</f>
        <v>0</v>
      </c>
      <c r="K220" s="221" t="s">
        <v>143</v>
      </c>
      <c r="L220" s="45"/>
      <c r="M220" s="226" t="s">
        <v>1</v>
      </c>
      <c r="N220" s="227" t="s">
        <v>46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144</v>
      </c>
      <c r="AT220" s="230" t="s">
        <v>139</v>
      </c>
      <c r="AU220" s="230" t="s">
        <v>91</v>
      </c>
      <c r="AY220" s="18" t="s">
        <v>137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89</v>
      </c>
      <c r="BK220" s="231">
        <f>ROUND(I220*H220,2)</f>
        <v>0</v>
      </c>
      <c r="BL220" s="18" t="s">
        <v>144</v>
      </c>
      <c r="BM220" s="230" t="s">
        <v>263</v>
      </c>
    </row>
    <row r="221" s="2" customFormat="1" ht="37.8" customHeight="1">
      <c r="A221" s="39"/>
      <c r="B221" s="40"/>
      <c r="C221" s="219" t="s">
        <v>7</v>
      </c>
      <c r="D221" s="219" t="s">
        <v>139</v>
      </c>
      <c r="E221" s="220" t="s">
        <v>264</v>
      </c>
      <c r="F221" s="221" t="s">
        <v>265</v>
      </c>
      <c r="G221" s="222" t="s">
        <v>142</v>
      </c>
      <c r="H221" s="223">
        <v>858.69000000000005</v>
      </c>
      <c r="I221" s="224"/>
      <c r="J221" s="225">
        <f>ROUND(I221*H221,2)</f>
        <v>0</v>
      </c>
      <c r="K221" s="221" t="s">
        <v>143</v>
      </c>
      <c r="L221" s="45"/>
      <c r="M221" s="226" t="s">
        <v>1</v>
      </c>
      <c r="N221" s="227" t="s">
        <v>46</v>
      </c>
      <c r="O221" s="92"/>
      <c r="P221" s="228">
        <f>O221*H221</f>
        <v>0</v>
      </c>
      <c r="Q221" s="228">
        <v>0.00058</v>
      </c>
      <c r="R221" s="228">
        <f>Q221*H221</f>
        <v>0.49804020000000004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144</v>
      </c>
      <c r="AT221" s="230" t="s">
        <v>139</v>
      </c>
      <c r="AU221" s="230" t="s">
        <v>91</v>
      </c>
      <c r="AY221" s="18" t="s">
        <v>137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89</v>
      </c>
      <c r="BK221" s="231">
        <f>ROUND(I221*H221,2)</f>
        <v>0</v>
      </c>
      <c r="BL221" s="18" t="s">
        <v>144</v>
      </c>
      <c r="BM221" s="230" t="s">
        <v>266</v>
      </c>
    </row>
    <row r="222" s="13" customFormat="1">
      <c r="A222" s="13"/>
      <c r="B222" s="237"/>
      <c r="C222" s="238"/>
      <c r="D222" s="232" t="s">
        <v>148</v>
      </c>
      <c r="E222" s="239" t="s">
        <v>1</v>
      </c>
      <c r="F222" s="240" t="s">
        <v>149</v>
      </c>
      <c r="G222" s="238"/>
      <c r="H222" s="239" t="s">
        <v>1</v>
      </c>
      <c r="I222" s="241"/>
      <c r="J222" s="238"/>
      <c r="K222" s="238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148</v>
      </c>
      <c r="AU222" s="246" t="s">
        <v>91</v>
      </c>
      <c r="AV222" s="13" t="s">
        <v>89</v>
      </c>
      <c r="AW222" s="13" t="s">
        <v>36</v>
      </c>
      <c r="AX222" s="13" t="s">
        <v>81</v>
      </c>
      <c r="AY222" s="246" t="s">
        <v>137</v>
      </c>
    </row>
    <row r="223" s="13" customFormat="1">
      <c r="A223" s="13"/>
      <c r="B223" s="237"/>
      <c r="C223" s="238"/>
      <c r="D223" s="232" t="s">
        <v>148</v>
      </c>
      <c r="E223" s="239" t="s">
        <v>1</v>
      </c>
      <c r="F223" s="240" t="s">
        <v>238</v>
      </c>
      <c r="G223" s="238"/>
      <c r="H223" s="239" t="s">
        <v>1</v>
      </c>
      <c r="I223" s="241"/>
      <c r="J223" s="238"/>
      <c r="K223" s="238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148</v>
      </c>
      <c r="AU223" s="246" t="s">
        <v>91</v>
      </c>
      <c r="AV223" s="13" t="s">
        <v>89</v>
      </c>
      <c r="AW223" s="13" t="s">
        <v>36</v>
      </c>
      <c r="AX223" s="13" t="s">
        <v>81</v>
      </c>
      <c r="AY223" s="246" t="s">
        <v>137</v>
      </c>
    </row>
    <row r="224" s="14" customFormat="1">
      <c r="A224" s="14"/>
      <c r="B224" s="247"/>
      <c r="C224" s="248"/>
      <c r="D224" s="232" t="s">
        <v>148</v>
      </c>
      <c r="E224" s="249" t="s">
        <v>1</v>
      </c>
      <c r="F224" s="250" t="s">
        <v>267</v>
      </c>
      <c r="G224" s="248"/>
      <c r="H224" s="251">
        <v>858.69000000000005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148</v>
      </c>
      <c r="AU224" s="257" t="s">
        <v>91</v>
      </c>
      <c r="AV224" s="14" t="s">
        <v>91</v>
      </c>
      <c r="AW224" s="14" t="s">
        <v>36</v>
      </c>
      <c r="AX224" s="14" t="s">
        <v>89</v>
      </c>
      <c r="AY224" s="257" t="s">
        <v>137</v>
      </c>
    </row>
    <row r="225" s="2" customFormat="1" ht="37.8" customHeight="1">
      <c r="A225" s="39"/>
      <c r="B225" s="40"/>
      <c r="C225" s="219" t="s">
        <v>268</v>
      </c>
      <c r="D225" s="219" t="s">
        <v>139</v>
      </c>
      <c r="E225" s="220" t="s">
        <v>269</v>
      </c>
      <c r="F225" s="221" t="s">
        <v>270</v>
      </c>
      <c r="G225" s="222" t="s">
        <v>142</v>
      </c>
      <c r="H225" s="223">
        <v>858.69000000000005</v>
      </c>
      <c r="I225" s="224"/>
      <c r="J225" s="225">
        <f>ROUND(I225*H225,2)</f>
        <v>0</v>
      </c>
      <c r="K225" s="221" t="s">
        <v>143</v>
      </c>
      <c r="L225" s="45"/>
      <c r="M225" s="226" t="s">
        <v>1</v>
      </c>
      <c r="N225" s="227" t="s">
        <v>46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144</v>
      </c>
      <c r="AT225" s="230" t="s">
        <v>139</v>
      </c>
      <c r="AU225" s="230" t="s">
        <v>91</v>
      </c>
      <c r="AY225" s="18" t="s">
        <v>137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89</v>
      </c>
      <c r="BK225" s="231">
        <f>ROUND(I225*H225,2)</f>
        <v>0</v>
      </c>
      <c r="BL225" s="18" t="s">
        <v>144</v>
      </c>
      <c r="BM225" s="230" t="s">
        <v>271</v>
      </c>
    </row>
    <row r="226" s="2" customFormat="1" ht="62.7" customHeight="1">
      <c r="A226" s="39"/>
      <c r="B226" s="40"/>
      <c r="C226" s="219" t="s">
        <v>272</v>
      </c>
      <c r="D226" s="219" t="s">
        <v>139</v>
      </c>
      <c r="E226" s="220" t="s">
        <v>273</v>
      </c>
      <c r="F226" s="221" t="s">
        <v>274</v>
      </c>
      <c r="G226" s="222" t="s">
        <v>220</v>
      </c>
      <c r="H226" s="223">
        <v>160.78</v>
      </c>
      <c r="I226" s="224"/>
      <c r="J226" s="225">
        <f>ROUND(I226*H226,2)</f>
        <v>0</v>
      </c>
      <c r="K226" s="221" t="s">
        <v>143</v>
      </c>
      <c r="L226" s="45"/>
      <c r="M226" s="226" t="s">
        <v>1</v>
      </c>
      <c r="N226" s="227" t="s">
        <v>46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144</v>
      </c>
      <c r="AT226" s="230" t="s">
        <v>139</v>
      </c>
      <c r="AU226" s="230" t="s">
        <v>91</v>
      </c>
      <c r="AY226" s="18" t="s">
        <v>137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89</v>
      </c>
      <c r="BK226" s="231">
        <f>ROUND(I226*H226,2)</f>
        <v>0</v>
      </c>
      <c r="BL226" s="18" t="s">
        <v>144</v>
      </c>
      <c r="BM226" s="230" t="s">
        <v>275</v>
      </c>
    </row>
    <row r="227" s="13" customFormat="1">
      <c r="A227" s="13"/>
      <c r="B227" s="237"/>
      <c r="C227" s="238"/>
      <c r="D227" s="232" t="s">
        <v>148</v>
      </c>
      <c r="E227" s="239" t="s">
        <v>1</v>
      </c>
      <c r="F227" s="240" t="s">
        <v>276</v>
      </c>
      <c r="G227" s="238"/>
      <c r="H227" s="239" t="s">
        <v>1</v>
      </c>
      <c r="I227" s="241"/>
      <c r="J227" s="238"/>
      <c r="K227" s="238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148</v>
      </c>
      <c r="AU227" s="246" t="s">
        <v>91</v>
      </c>
      <c r="AV227" s="13" t="s">
        <v>89</v>
      </c>
      <c r="AW227" s="13" t="s">
        <v>36</v>
      </c>
      <c r="AX227" s="13" t="s">
        <v>81</v>
      </c>
      <c r="AY227" s="246" t="s">
        <v>137</v>
      </c>
    </row>
    <row r="228" s="14" customFormat="1">
      <c r="A228" s="14"/>
      <c r="B228" s="247"/>
      <c r="C228" s="248"/>
      <c r="D228" s="232" t="s">
        <v>148</v>
      </c>
      <c r="E228" s="249" t="s">
        <v>1</v>
      </c>
      <c r="F228" s="250" t="s">
        <v>277</v>
      </c>
      <c r="G228" s="248"/>
      <c r="H228" s="251">
        <v>160.78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148</v>
      </c>
      <c r="AU228" s="257" t="s">
        <v>91</v>
      </c>
      <c r="AV228" s="14" t="s">
        <v>91</v>
      </c>
      <c r="AW228" s="14" t="s">
        <v>36</v>
      </c>
      <c r="AX228" s="14" t="s">
        <v>89</v>
      </c>
      <c r="AY228" s="257" t="s">
        <v>137</v>
      </c>
    </row>
    <row r="229" s="2" customFormat="1" ht="62.7" customHeight="1">
      <c r="A229" s="39"/>
      <c r="B229" s="40"/>
      <c r="C229" s="219" t="s">
        <v>278</v>
      </c>
      <c r="D229" s="219" t="s">
        <v>139</v>
      </c>
      <c r="E229" s="220" t="s">
        <v>279</v>
      </c>
      <c r="F229" s="221" t="s">
        <v>280</v>
      </c>
      <c r="G229" s="222" t="s">
        <v>220</v>
      </c>
      <c r="H229" s="223">
        <v>110.806</v>
      </c>
      <c r="I229" s="224"/>
      <c r="J229" s="225">
        <f>ROUND(I229*H229,2)</f>
        <v>0</v>
      </c>
      <c r="K229" s="221" t="s">
        <v>143</v>
      </c>
      <c r="L229" s="45"/>
      <c r="M229" s="226" t="s">
        <v>1</v>
      </c>
      <c r="N229" s="227" t="s">
        <v>46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144</v>
      </c>
      <c r="AT229" s="230" t="s">
        <v>139</v>
      </c>
      <c r="AU229" s="230" t="s">
        <v>91</v>
      </c>
      <c r="AY229" s="18" t="s">
        <v>137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89</v>
      </c>
      <c r="BK229" s="231">
        <f>ROUND(I229*H229,2)</f>
        <v>0</v>
      </c>
      <c r="BL229" s="18" t="s">
        <v>144</v>
      </c>
      <c r="BM229" s="230" t="s">
        <v>281</v>
      </c>
    </row>
    <row r="230" s="13" customFormat="1">
      <c r="A230" s="13"/>
      <c r="B230" s="237"/>
      <c r="C230" s="238"/>
      <c r="D230" s="232" t="s">
        <v>148</v>
      </c>
      <c r="E230" s="239" t="s">
        <v>1</v>
      </c>
      <c r="F230" s="240" t="s">
        <v>282</v>
      </c>
      <c r="G230" s="238"/>
      <c r="H230" s="239" t="s">
        <v>1</v>
      </c>
      <c r="I230" s="241"/>
      <c r="J230" s="238"/>
      <c r="K230" s="238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148</v>
      </c>
      <c r="AU230" s="246" t="s">
        <v>91</v>
      </c>
      <c r="AV230" s="13" t="s">
        <v>89</v>
      </c>
      <c r="AW230" s="13" t="s">
        <v>36</v>
      </c>
      <c r="AX230" s="13" t="s">
        <v>81</v>
      </c>
      <c r="AY230" s="246" t="s">
        <v>137</v>
      </c>
    </row>
    <row r="231" s="14" customFormat="1">
      <c r="A231" s="14"/>
      <c r="B231" s="247"/>
      <c r="C231" s="248"/>
      <c r="D231" s="232" t="s">
        <v>148</v>
      </c>
      <c r="E231" s="249" t="s">
        <v>1</v>
      </c>
      <c r="F231" s="250" t="s">
        <v>283</v>
      </c>
      <c r="G231" s="248"/>
      <c r="H231" s="251">
        <v>191.196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148</v>
      </c>
      <c r="AU231" s="257" t="s">
        <v>91</v>
      </c>
      <c r="AV231" s="14" t="s">
        <v>91</v>
      </c>
      <c r="AW231" s="14" t="s">
        <v>36</v>
      </c>
      <c r="AX231" s="14" t="s">
        <v>81</v>
      </c>
      <c r="AY231" s="257" t="s">
        <v>137</v>
      </c>
    </row>
    <row r="232" s="14" customFormat="1">
      <c r="A232" s="14"/>
      <c r="B232" s="247"/>
      <c r="C232" s="248"/>
      <c r="D232" s="232" t="s">
        <v>148</v>
      </c>
      <c r="E232" s="249" t="s">
        <v>1</v>
      </c>
      <c r="F232" s="250" t="s">
        <v>284</v>
      </c>
      <c r="G232" s="248"/>
      <c r="H232" s="251">
        <v>-80.390000000000001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148</v>
      </c>
      <c r="AU232" s="257" t="s">
        <v>91</v>
      </c>
      <c r="AV232" s="14" t="s">
        <v>91</v>
      </c>
      <c r="AW232" s="14" t="s">
        <v>36</v>
      </c>
      <c r="AX232" s="14" t="s">
        <v>81</v>
      </c>
      <c r="AY232" s="257" t="s">
        <v>137</v>
      </c>
    </row>
    <row r="233" s="15" customFormat="1">
      <c r="A233" s="15"/>
      <c r="B233" s="258"/>
      <c r="C233" s="259"/>
      <c r="D233" s="232" t="s">
        <v>148</v>
      </c>
      <c r="E233" s="260" t="s">
        <v>1</v>
      </c>
      <c r="F233" s="261" t="s">
        <v>155</v>
      </c>
      <c r="G233" s="259"/>
      <c r="H233" s="262">
        <v>110.806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8" t="s">
        <v>148</v>
      </c>
      <c r="AU233" s="268" t="s">
        <v>91</v>
      </c>
      <c r="AV233" s="15" t="s">
        <v>144</v>
      </c>
      <c r="AW233" s="15" t="s">
        <v>36</v>
      </c>
      <c r="AX233" s="15" t="s">
        <v>89</v>
      </c>
      <c r="AY233" s="268" t="s">
        <v>137</v>
      </c>
    </row>
    <row r="234" s="2" customFormat="1" ht="62.7" customHeight="1">
      <c r="A234" s="39"/>
      <c r="B234" s="40"/>
      <c r="C234" s="219" t="s">
        <v>285</v>
      </c>
      <c r="D234" s="219" t="s">
        <v>139</v>
      </c>
      <c r="E234" s="220" t="s">
        <v>286</v>
      </c>
      <c r="F234" s="221" t="s">
        <v>287</v>
      </c>
      <c r="G234" s="222" t="s">
        <v>220</v>
      </c>
      <c r="H234" s="223">
        <v>191.49600000000001</v>
      </c>
      <c r="I234" s="224"/>
      <c r="J234" s="225">
        <f>ROUND(I234*H234,2)</f>
        <v>0</v>
      </c>
      <c r="K234" s="221" t="s">
        <v>143</v>
      </c>
      <c r="L234" s="45"/>
      <c r="M234" s="226" t="s">
        <v>1</v>
      </c>
      <c r="N234" s="227" t="s">
        <v>46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144</v>
      </c>
      <c r="AT234" s="230" t="s">
        <v>139</v>
      </c>
      <c r="AU234" s="230" t="s">
        <v>91</v>
      </c>
      <c r="AY234" s="18" t="s">
        <v>137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89</v>
      </c>
      <c r="BK234" s="231">
        <f>ROUND(I234*H234,2)</f>
        <v>0</v>
      </c>
      <c r="BL234" s="18" t="s">
        <v>144</v>
      </c>
      <c r="BM234" s="230" t="s">
        <v>288</v>
      </c>
    </row>
    <row r="235" s="13" customFormat="1">
      <c r="A235" s="13"/>
      <c r="B235" s="237"/>
      <c r="C235" s="238"/>
      <c r="D235" s="232" t="s">
        <v>148</v>
      </c>
      <c r="E235" s="239" t="s">
        <v>1</v>
      </c>
      <c r="F235" s="240" t="s">
        <v>282</v>
      </c>
      <c r="G235" s="238"/>
      <c r="H235" s="239" t="s">
        <v>1</v>
      </c>
      <c r="I235" s="241"/>
      <c r="J235" s="238"/>
      <c r="K235" s="238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148</v>
      </c>
      <c r="AU235" s="246" t="s">
        <v>91</v>
      </c>
      <c r="AV235" s="13" t="s">
        <v>89</v>
      </c>
      <c r="AW235" s="13" t="s">
        <v>36</v>
      </c>
      <c r="AX235" s="13" t="s">
        <v>81</v>
      </c>
      <c r="AY235" s="246" t="s">
        <v>137</v>
      </c>
    </row>
    <row r="236" s="14" customFormat="1">
      <c r="A236" s="14"/>
      <c r="B236" s="247"/>
      <c r="C236" s="248"/>
      <c r="D236" s="232" t="s">
        <v>148</v>
      </c>
      <c r="E236" s="249" t="s">
        <v>1</v>
      </c>
      <c r="F236" s="250" t="s">
        <v>289</v>
      </c>
      <c r="G236" s="248"/>
      <c r="H236" s="251">
        <v>191.49600000000001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7" t="s">
        <v>148</v>
      </c>
      <c r="AU236" s="257" t="s">
        <v>91</v>
      </c>
      <c r="AV236" s="14" t="s">
        <v>91</v>
      </c>
      <c r="AW236" s="14" t="s">
        <v>36</v>
      </c>
      <c r="AX236" s="14" t="s">
        <v>89</v>
      </c>
      <c r="AY236" s="257" t="s">
        <v>137</v>
      </c>
    </row>
    <row r="237" s="2" customFormat="1" ht="44.25" customHeight="1">
      <c r="A237" s="39"/>
      <c r="B237" s="40"/>
      <c r="C237" s="219" t="s">
        <v>290</v>
      </c>
      <c r="D237" s="219" t="s">
        <v>139</v>
      </c>
      <c r="E237" s="220" t="s">
        <v>291</v>
      </c>
      <c r="F237" s="221" t="s">
        <v>292</v>
      </c>
      <c r="G237" s="222" t="s">
        <v>220</v>
      </c>
      <c r="H237" s="223">
        <v>80.390000000000001</v>
      </c>
      <c r="I237" s="224"/>
      <c r="J237" s="225">
        <f>ROUND(I237*H237,2)</f>
        <v>0</v>
      </c>
      <c r="K237" s="221" t="s">
        <v>143</v>
      </c>
      <c r="L237" s="45"/>
      <c r="M237" s="226" t="s">
        <v>1</v>
      </c>
      <c r="N237" s="227" t="s">
        <v>46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144</v>
      </c>
      <c r="AT237" s="230" t="s">
        <v>139</v>
      </c>
      <c r="AU237" s="230" t="s">
        <v>91</v>
      </c>
      <c r="AY237" s="18" t="s">
        <v>137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89</v>
      </c>
      <c r="BK237" s="231">
        <f>ROUND(I237*H237,2)</f>
        <v>0</v>
      </c>
      <c r="BL237" s="18" t="s">
        <v>144</v>
      </c>
      <c r="BM237" s="230" t="s">
        <v>293</v>
      </c>
    </row>
    <row r="238" s="13" customFormat="1">
      <c r="A238" s="13"/>
      <c r="B238" s="237"/>
      <c r="C238" s="238"/>
      <c r="D238" s="232" t="s">
        <v>148</v>
      </c>
      <c r="E238" s="239" t="s">
        <v>1</v>
      </c>
      <c r="F238" s="240" t="s">
        <v>294</v>
      </c>
      <c r="G238" s="238"/>
      <c r="H238" s="239" t="s">
        <v>1</v>
      </c>
      <c r="I238" s="241"/>
      <c r="J238" s="238"/>
      <c r="K238" s="238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148</v>
      </c>
      <c r="AU238" s="246" t="s">
        <v>91</v>
      </c>
      <c r="AV238" s="13" t="s">
        <v>89</v>
      </c>
      <c r="AW238" s="13" t="s">
        <v>36</v>
      </c>
      <c r="AX238" s="13" t="s">
        <v>81</v>
      </c>
      <c r="AY238" s="246" t="s">
        <v>137</v>
      </c>
    </row>
    <row r="239" s="14" customFormat="1">
      <c r="A239" s="14"/>
      <c r="B239" s="247"/>
      <c r="C239" s="248"/>
      <c r="D239" s="232" t="s">
        <v>148</v>
      </c>
      <c r="E239" s="249" t="s">
        <v>1</v>
      </c>
      <c r="F239" s="250" t="s">
        <v>295</v>
      </c>
      <c r="G239" s="248"/>
      <c r="H239" s="251">
        <v>80.390000000000001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148</v>
      </c>
      <c r="AU239" s="257" t="s">
        <v>91</v>
      </c>
      <c r="AV239" s="14" t="s">
        <v>91</v>
      </c>
      <c r="AW239" s="14" t="s">
        <v>36</v>
      </c>
      <c r="AX239" s="14" t="s">
        <v>89</v>
      </c>
      <c r="AY239" s="257" t="s">
        <v>137</v>
      </c>
    </row>
    <row r="240" s="2" customFormat="1" ht="44.25" customHeight="1">
      <c r="A240" s="39"/>
      <c r="B240" s="40"/>
      <c r="C240" s="219" t="s">
        <v>296</v>
      </c>
      <c r="D240" s="269" t="s">
        <v>139</v>
      </c>
      <c r="E240" s="220" t="s">
        <v>297</v>
      </c>
      <c r="F240" s="221" t="s">
        <v>298</v>
      </c>
      <c r="G240" s="222" t="s">
        <v>299</v>
      </c>
      <c r="H240" s="223">
        <v>544.14400000000001</v>
      </c>
      <c r="I240" s="224"/>
      <c r="J240" s="225">
        <f>ROUND(I240*H240,2)</f>
        <v>0</v>
      </c>
      <c r="K240" s="221" t="s">
        <v>300</v>
      </c>
      <c r="L240" s="45"/>
      <c r="M240" s="226" t="s">
        <v>1</v>
      </c>
      <c r="N240" s="227" t="s">
        <v>46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144</v>
      </c>
      <c r="AT240" s="230" t="s">
        <v>139</v>
      </c>
      <c r="AU240" s="230" t="s">
        <v>91</v>
      </c>
      <c r="AY240" s="18" t="s">
        <v>137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89</v>
      </c>
      <c r="BK240" s="231">
        <f>ROUND(I240*H240,2)</f>
        <v>0</v>
      </c>
      <c r="BL240" s="18" t="s">
        <v>144</v>
      </c>
      <c r="BM240" s="230" t="s">
        <v>301</v>
      </c>
    </row>
    <row r="241" s="14" customFormat="1">
      <c r="A241" s="14"/>
      <c r="B241" s="247"/>
      <c r="C241" s="248"/>
      <c r="D241" s="232" t="s">
        <v>148</v>
      </c>
      <c r="E241" s="249" t="s">
        <v>1</v>
      </c>
      <c r="F241" s="250" t="s">
        <v>302</v>
      </c>
      <c r="G241" s="248"/>
      <c r="H241" s="251">
        <v>199.45099999999999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7" t="s">
        <v>148</v>
      </c>
      <c r="AU241" s="257" t="s">
        <v>91</v>
      </c>
      <c r="AV241" s="14" t="s">
        <v>91</v>
      </c>
      <c r="AW241" s="14" t="s">
        <v>36</v>
      </c>
      <c r="AX241" s="14" t="s">
        <v>81</v>
      </c>
      <c r="AY241" s="257" t="s">
        <v>137</v>
      </c>
    </row>
    <row r="242" s="14" customFormat="1">
      <c r="A242" s="14"/>
      <c r="B242" s="247"/>
      <c r="C242" s="248"/>
      <c r="D242" s="232" t="s">
        <v>148</v>
      </c>
      <c r="E242" s="249" t="s">
        <v>1</v>
      </c>
      <c r="F242" s="250" t="s">
        <v>303</v>
      </c>
      <c r="G242" s="248"/>
      <c r="H242" s="251">
        <v>344.69299999999998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148</v>
      </c>
      <c r="AU242" s="257" t="s">
        <v>91</v>
      </c>
      <c r="AV242" s="14" t="s">
        <v>91</v>
      </c>
      <c r="AW242" s="14" t="s">
        <v>36</v>
      </c>
      <c r="AX242" s="14" t="s">
        <v>81</v>
      </c>
      <c r="AY242" s="257" t="s">
        <v>137</v>
      </c>
    </row>
    <row r="243" s="15" customFormat="1">
      <c r="A243" s="15"/>
      <c r="B243" s="258"/>
      <c r="C243" s="259"/>
      <c r="D243" s="232" t="s">
        <v>148</v>
      </c>
      <c r="E243" s="260" t="s">
        <v>1</v>
      </c>
      <c r="F243" s="261" t="s">
        <v>155</v>
      </c>
      <c r="G243" s="259"/>
      <c r="H243" s="262">
        <v>544.14400000000001</v>
      </c>
      <c r="I243" s="263"/>
      <c r="J243" s="259"/>
      <c r="K243" s="259"/>
      <c r="L243" s="264"/>
      <c r="M243" s="265"/>
      <c r="N243" s="266"/>
      <c r="O243" s="266"/>
      <c r="P243" s="266"/>
      <c r="Q243" s="266"/>
      <c r="R243" s="266"/>
      <c r="S243" s="266"/>
      <c r="T243" s="267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8" t="s">
        <v>148</v>
      </c>
      <c r="AU243" s="268" t="s">
        <v>91</v>
      </c>
      <c r="AV243" s="15" t="s">
        <v>144</v>
      </c>
      <c r="AW243" s="15" t="s">
        <v>36</v>
      </c>
      <c r="AX243" s="15" t="s">
        <v>89</v>
      </c>
      <c r="AY243" s="268" t="s">
        <v>137</v>
      </c>
    </row>
    <row r="244" s="2" customFormat="1" ht="44.25" customHeight="1">
      <c r="A244" s="39"/>
      <c r="B244" s="40"/>
      <c r="C244" s="219" t="s">
        <v>304</v>
      </c>
      <c r="D244" s="219" t="s">
        <v>139</v>
      </c>
      <c r="E244" s="220" t="s">
        <v>305</v>
      </c>
      <c r="F244" s="221" t="s">
        <v>306</v>
      </c>
      <c r="G244" s="222" t="s">
        <v>220</v>
      </c>
      <c r="H244" s="223">
        <v>281.92000000000002</v>
      </c>
      <c r="I244" s="224"/>
      <c r="J244" s="225">
        <f>ROUND(I244*H244,2)</f>
        <v>0</v>
      </c>
      <c r="K244" s="221" t="s">
        <v>143</v>
      </c>
      <c r="L244" s="45"/>
      <c r="M244" s="226" t="s">
        <v>1</v>
      </c>
      <c r="N244" s="227" t="s">
        <v>46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144</v>
      </c>
      <c r="AT244" s="230" t="s">
        <v>139</v>
      </c>
      <c r="AU244" s="230" t="s">
        <v>91</v>
      </c>
      <c r="AY244" s="18" t="s">
        <v>137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89</v>
      </c>
      <c r="BK244" s="231">
        <f>ROUND(I244*H244,2)</f>
        <v>0</v>
      </c>
      <c r="BL244" s="18" t="s">
        <v>144</v>
      </c>
      <c r="BM244" s="230" t="s">
        <v>307</v>
      </c>
    </row>
    <row r="245" s="13" customFormat="1">
      <c r="A245" s="13"/>
      <c r="B245" s="237"/>
      <c r="C245" s="238"/>
      <c r="D245" s="232" t="s">
        <v>148</v>
      </c>
      <c r="E245" s="239" t="s">
        <v>1</v>
      </c>
      <c r="F245" s="240" t="s">
        <v>149</v>
      </c>
      <c r="G245" s="238"/>
      <c r="H245" s="239" t="s">
        <v>1</v>
      </c>
      <c r="I245" s="241"/>
      <c r="J245" s="238"/>
      <c r="K245" s="238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148</v>
      </c>
      <c r="AU245" s="246" t="s">
        <v>91</v>
      </c>
      <c r="AV245" s="13" t="s">
        <v>89</v>
      </c>
      <c r="AW245" s="13" t="s">
        <v>36</v>
      </c>
      <c r="AX245" s="13" t="s">
        <v>81</v>
      </c>
      <c r="AY245" s="246" t="s">
        <v>137</v>
      </c>
    </row>
    <row r="246" s="13" customFormat="1">
      <c r="A246" s="13"/>
      <c r="B246" s="237"/>
      <c r="C246" s="238"/>
      <c r="D246" s="232" t="s">
        <v>148</v>
      </c>
      <c r="E246" s="239" t="s">
        <v>1</v>
      </c>
      <c r="F246" s="240" t="s">
        <v>238</v>
      </c>
      <c r="G246" s="238"/>
      <c r="H246" s="239" t="s">
        <v>1</v>
      </c>
      <c r="I246" s="241"/>
      <c r="J246" s="238"/>
      <c r="K246" s="238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148</v>
      </c>
      <c r="AU246" s="246" t="s">
        <v>91</v>
      </c>
      <c r="AV246" s="13" t="s">
        <v>89</v>
      </c>
      <c r="AW246" s="13" t="s">
        <v>36</v>
      </c>
      <c r="AX246" s="13" t="s">
        <v>81</v>
      </c>
      <c r="AY246" s="246" t="s">
        <v>137</v>
      </c>
    </row>
    <row r="247" s="14" customFormat="1">
      <c r="A247" s="14"/>
      <c r="B247" s="247"/>
      <c r="C247" s="248"/>
      <c r="D247" s="232" t="s">
        <v>148</v>
      </c>
      <c r="E247" s="249" t="s">
        <v>1</v>
      </c>
      <c r="F247" s="250" t="s">
        <v>308</v>
      </c>
      <c r="G247" s="248"/>
      <c r="H247" s="251">
        <v>201.53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148</v>
      </c>
      <c r="AU247" s="257" t="s">
        <v>91</v>
      </c>
      <c r="AV247" s="14" t="s">
        <v>91</v>
      </c>
      <c r="AW247" s="14" t="s">
        <v>36</v>
      </c>
      <c r="AX247" s="14" t="s">
        <v>81</v>
      </c>
      <c r="AY247" s="257" t="s">
        <v>137</v>
      </c>
    </row>
    <row r="248" s="13" customFormat="1">
      <c r="A248" s="13"/>
      <c r="B248" s="237"/>
      <c r="C248" s="238"/>
      <c r="D248" s="232" t="s">
        <v>148</v>
      </c>
      <c r="E248" s="239" t="s">
        <v>1</v>
      </c>
      <c r="F248" s="240" t="s">
        <v>309</v>
      </c>
      <c r="G248" s="238"/>
      <c r="H248" s="239" t="s">
        <v>1</v>
      </c>
      <c r="I248" s="241"/>
      <c r="J248" s="238"/>
      <c r="K248" s="238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148</v>
      </c>
      <c r="AU248" s="246" t="s">
        <v>91</v>
      </c>
      <c r="AV248" s="13" t="s">
        <v>89</v>
      </c>
      <c r="AW248" s="13" t="s">
        <v>36</v>
      </c>
      <c r="AX248" s="13" t="s">
        <v>81</v>
      </c>
      <c r="AY248" s="246" t="s">
        <v>137</v>
      </c>
    </row>
    <row r="249" s="16" customFormat="1">
      <c r="A249" s="16"/>
      <c r="B249" s="270"/>
      <c r="C249" s="271"/>
      <c r="D249" s="232" t="s">
        <v>148</v>
      </c>
      <c r="E249" s="272" t="s">
        <v>1</v>
      </c>
      <c r="F249" s="273" t="s">
        <v>310</v>
      </c>
      <c r="G249" s="271"/>
      <c r="H249" s="274">
        <v>201.53</v>
      </c>
      <c r="I249" s="275"/>
      <c r="J249" s="271"/>
      <c r="K249" s="271"/>
      <c r="L249" s="276"/>
      <c r="M249" s="277"/>
      <c r="N249" s="278"/>
      <c r="O249" s="278"/>
      <c r="P249" s="278"/>
      <c r="Q249" s="278"/>
      <c r="R249" s="278"/>
      <c r="S249" s="278"/>
      <c r="T249" s="279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80" t="s">
        <v>148</v>
      </c>
      <c r="AU249" s="280" t="s">
        <v>91</v>
      </c>
      <c r="AV249" s="16" t="s">
        <v>163</v>
      </c>
      <c r="AW249" s="16" t="s">
        <v>36</v>
      </c>
      <c r="AX249" s="16" t="s">
        <v>81</v>
      </c>
      <c r="AY249" s="280" t="s">
        <v>137</v>
      </c>
    </row>
    <row r="250" s="14" customFormat="1">
      <c r="A250" s="14"/>
      <c r="B250" s="247"/>
      <c r="C250" s="248"/>
      <c r="D250" s="232" t="s">
        <v>148</v>
      </c>
      <c r="E250" s="249" t="s">
        <v>1</v>
      </c>
      <c r="F250" s="250" t="s">
        <v>311</v>
      </c>
      <c r="G250" s="248"/>
      <c r="H250" s="251">
        <v>25.93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148</v>
      </c>
      <c r="AU250" s="257" t="s">
        <v>91</v>
      </c>
      <c r="AV250" s="14" t="s">
        <v>91</v>
      </c>
      <c r="AW250" s="14" t="s">
        <v>36</v>
      </c>
      <c r="AX250" s="14" t="s">
        <v>81</v>
      </c>
      <c r="AY250" s="257" t="s">
        <v>137</v>
      </c>
    </row>
    <row r="251" s="13" customFormat="1">
      <c r="A251" s="13"/>
      <c r="B251" s="237"/>
      <c r="C251" s="238"/>
      <c r="D251" s="232" t="s">
        <v>148</v>
      </c>
      <c r="E251" s="239" t="s">
        <v>1</v>
      </c>
      <c r="F251" s="240" t="s">
        <v>312</v>
      </c>
      <c r="G251" s="238"/>
      <c r="H251" s="239" t="s">
        <v>1</v>
      </c>
      <c r="I251" s="241"/>
      <c r="J251" s="238"/>
      <c r="K251" s="238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148</v>
      </c>
      <c r="AU251" s="246" t="s">
        <v>91</v>
      </c>
      <c r="AV251" s="13" t="s">
        <v>89</v>
      </c>
      <c r="AW251" s="13" t="s">
        <v>36</v>
      </c>
      <c r="AX251" s="13" t="s">
        <v>81</v>
      </c>
      <c r="AY251" s="246" t="s">
        <v>137</v>
      </c>
    </row>
    <row r="252" s="14" customFormat="1">
      <c r="A252" s="14"/>
      <c r="B252" s="247"/>
      <c r="C252" s="248"/>
      <c r="D252" s="232" t="s">
        <v>148</v>
      </c>
      <c r="E252" s="249" t="s">
        <v>1</v>
      </c>
      <c r="F252" s="250" t="s">
        <v>313</v>
      </c>
      <c r="G252" s="248"/>
      <c r="H252" s="251">
        <v>87.102000000000004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148</v>
      </c>
      <c r="AU252" s="257" t="s">
        <v>91</v>
      </c>
      <c r="AV252" s="14" t="s">
        <v>91</v>
      </c>
      <c r="AW252" s="14" t="s">
        <v>36</v>
      </c>
      <c r="AX252" s="14" t="s">
        <v>81</v>
      </c>
      <c r="AY252" s="257" t="s">
        <v>137</v>
      </c>
    </row>
    <row r="253" s="14" customFormat="1">
      <c r="A253" s="14"/>
      <c r="B253" s="247"/>
      <c r="C253" s="248"/>
      <c r="D253" s="232" t="s">
        <v>148</v>
      </c>
      <c r="E253" s="249" t="s">
        <v>1</v>
      </c>
      <c r="F253" s="250" t="s">
        <v>314</v>
      </c>
      <c r="G253" s="248"/>
      <c r="H253" s="251">
        <v>-5.6550000000000002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148</v>
      </c>
      <c r="AU253" s="257" t="s">
        <v>91</v>
      </c>
      <c r="AV253" s="14" t="s">
        <v>91</v>
      </c>
      <c r="AW253" s="14" t="s">
        <v>36</v>
      </c>
      <c r="AX253" s="14" t="s">
        <v>81</v>
      </c>
      <c r="AY253" s="257" t="s">
        <v>137</v>
      </c>
    </row>
    <row r="254" s="14" customFormat="1">
      <c r="A254" s="14"/>
      <c r="B254" s="247"/>
      <c r="C254" s="248"/>
      <c r="D254" s="232" t="s">
        <v>148</v>
      </c>
      <c r="E254" s="249" t="s">
        <v>1</v>
      </c>
      <c r="F254" s="250" t="s">
        <v>315</v>
      </c>
      <c r="G254" s="248"/>
      <c r="H254" s="251">
        <v>-1.895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148</v>
      </c>
      <c r="AU254" s="257" t="s">
        <v>91</v>
      </c>
      <c r="AV254" s="14" t="s">
        <v>91</v>
      </c>
      <c r="AW254" s="14" t="s">
        <v>36</v>
      </c>
      <c r="AX254" s="14" t="s">
        <v>81</v>
      </c>
      <c r="AY254" s="257" t="s">
        <v>137</v>
      </c>
    </row>
    <row r="255" s="14" customFormat="1">
      <c r="A255" s="14"/>
      <c r="B255" s="247"/>
      <c r="C255" s="248"/>
      <c r="D255" s="232" t="s">
        <v>148</v>
      </c>
      <c r="E255" s="249" t="s">
        <v>1</v>
      </c>
      <c r="F255" s="250" t="s">
        <v>316</v>
      </c>
      <c r="G255" s="248"/>
      <c r="H255" s="251">
        <v>-25.091999999999999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148</v>
      </c>
      <c r="AU255" s="257" t="s">
        <v>91</v>
      </c>
      <c r="AV255" s="14" t="s">
        <v>91</v>
      </c>
      <c r="AW255" s="14" t="s">
        <v>36</v>
      </c>
      <c r="AX255" s="14" t="s">
        <v>81</v>
      </c>
      <c r="AY255" s="257" t="s">
        <v>137</v>
      </c>
    </row>
    <row r="256" s="16" customFormat="1">
      <c r="A256" s="16"/>
      <c r="B256" s="270"/>
      <c r="C256" s="271"/>
      <c r="D256" s="232" t="s">
        <v>148</v>
      </c>
      <c r="E256" s="272" t="s">
        <v>1</v>
      </c>
      <c r="F256" s="273" t="s">
        <v>310</v>
      </c>
      <c r="G256" s="271"/>
      <c r="H256" s="274">
        <v>80.390000000000001</v>
      </c>
      <c r="I256" s="275"/>
      <c r="J256" s="271"/>
      <c r="K256" s="271"/>
      <c r="L256" s="276"/>
      <c r="M256" s="277"/>
      <c r="N256" s="278"/>
      <c r="O256" s="278"/>
      <c r="P256" s="278"/>
      <c r="Q256" s="278"/>
      <c r="R256" s="278"/>
      <c r="S256" s="278"/>
      <c r="T256" s="279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80" t="s">
        <v>148</v>
      </c>
      <c r="AU256" s="280" t="s">
        <v>91</v>
      </c>
      <c r="AV256" s="16" t="s">
        <v>163</v>
      </c>
      <c r="AW256" s="16" t="s">
        <v>36</v>
      </c>
      <c r="AX256" s="16" t="s">
        <v>81</v>
      </c>
      <c r="AY256" s="280" t="s">
        <v>137</v>
      </c>
    </row>
    <row r="257" s="15" customFormat="1">
      <c r="A257" s="15"/>
      <c r="B257" s="258"/>
      <c r="C257" s="259"/>
      <c r="D257" s="232" t="s">
        <v>148</v>
      </c>
      <c r="E257" s="260" t="s">
        <v>1</v>
      </c>
      <c r="F257" s="261" t="s">
        <v>155</v>
      </c>
      <c r="G257" s="259"/>
      <c r="H257" s="262">
        <v>281.92000000000002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8" t="s">
        <v>148</v>
      </c>
      <c r="AU257" s="268" t="s">
        <v>91</v>
      </c>
      <c r="AV257" s="15" t="s">
        <v>144</v>
      </c>
      <c r="AW257" s="15" t="s">
        <v>36</v>
      </c>
      <c r="AX257" s="15" t="s">
        <v>89</v>
      </c>
      <c r="AY257" s="268" t="s">
        <v>137</v>
      </c>
    </row>
    <row r="258" s="2" customFormat="1" ht="16.5" customHeight="1">
      <c r="A258" s="39"/>
      <c r="B258" s="40"/>
      <c r="C258" s="281" t="s">
        <v>317</v>
      </c>
      <c r="D258" s="281" t="s">
        <v>318</v>
      </c>
      <c r="E258" s="282" t="s">
        <v>319</v>
      </c>
      <c r="F258" s="283" t="s">
        <v>320</v>
      </c>
      <c r="G258" s="284" t="s">
        <v>299</v>
      </c>
      <c r="H258" s="285">
        <v>403.06</v>
      </c>
      <c r="I258" s="286"/>
      <c r="J258" s="287">
        <f>ROUND(I258*H258,2)</f>
        <v>0</v>
      </c>
      <c r="K258" s="283" t="s">
        <v>143</v>
      </c>
      <c r="L258" s="288"/>
      <c r="M258" s="289" t="s">
        <v>1</v>
      </c>
      <c r="N258" s="290" t="s">
        <v>46</v>
      </c>
      <c r="O258" s="92"/>
      <c r="P258" s="228">
        <f>O258*H258</f>
        <v>0</v>
      </c>
      <c r="Q258" s="228">
        <v>1</v>
      </c>
      <c r="R258" s="228">
        <f>Q258*H258</f>
        <v>403.06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194</v>
      </c>
      <c r="AT258" s="230" t="s">
        <v>318</v>
      </c>
      <c r="AU258" s="230" t="s">
        <v>91</v>
      </c>
      <c r="AY258" s="18" t="s">
        <v>137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89</v>
      </c>
      <c r="BK258" s="231">
        <f>ROUND(I258*H258,2)</f>
        <v>0</v>
      </c>
      <c r="BL258" s="18" t="s">
        <v>144</v>
      </c>
      <c r="BM258" s="230" t="s">
        <v>321</v>
      </c>
    </row>
    <row r="259" s="2" customFormat="1">
      <c r="A259" s="39"/>
      <c r="B259" s="40"/>
      <c r="C259" s="41"/>
      <c r="D259" s="232" t="s">
        <v>146</v>
      </c>
      <c r="E259" s="41"/>
      <c r="F259" s="233" t="s">
        <v>322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146</v>
      </c>
      <c r="AU259" s="18" t="s">
        <v>91</v>
      </c>
    </row>
    <row r="260" s="14" customFormat="1">
      <c r="A260" s="14"/>
      <c r="B260" s="247"/>
      <c r="C260" s="248"/>
      <c r="D260" s="232" t="s">
        <v>148</v>
      </c>
      <c r="E260" s="249" t="s">
        <v>1</v>
      </c>
      <c r="F260" s="250" t="s">
        <v>323</v>
      </c>
      <c r="G260" s="248"/>
      <c r="H260" s="251">
        <v>403.06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148</v>
      </c>
      <c r="AU260" s="257" t="s">
        <v>91</v>
      </c>
      <c r="AV260" s="14" t="s">
        <v>91</v>
      </c>
      <c r="AW260" s="14" t="s">
        <v>36</v>
      </c>
      <c r="AX260" s="14" t="s">
        <v>89</v>
      </c>
      <c r="AY260" s="257" t="s">
        <v>137</v>
      </c>
    </row>
    <row r="261" s="2" customFormat="1" ht="66.75" customHeight="1">
      <c r="A261" s="39"/>
      <c r="B261" s="40"/>
      <c r="C261" s="219" t="s">
        <v>324</v>
      </c>
      <c r="D261" s="219" t="s">
        <v>139</v>
      </c>
      <c r="E261" s="220" t="s">
        <v>325</v>
      </c>
      <c r="F261" s="221" t="s">
        <v>326</v>
      </c>
      <c r="G261" s="222" t="s">
        <v>220</v>
      </c>
      <c r="H261" s="223">
        <v>113.06999999999999</v>
      </c>
      <c r="I261" s="224"/>
      <c r="J261" s="225">
        <f>ROUND(I261*H261,2)</f>
        <v>0</v>
      </c>
      <c r="K261" s="221" t="s">
        <v>143</v>
      </c>
      <c r="L261" s="45"/>
      <c r="M261" s="226" t="s">
        <v>1</v>
      </c>
      <c r="N261" s="227" t="s">
        <v>46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144</v>
      </c>
      <c r="AT261" s="230" t="s">
        <v>139</v>
      </c>
      <c r="AU261" s="230" t="s">
        <v>91</v>
      </c>
      <c r="AY261" s="18" t="s">
        <v>137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89</v>
      </c>
      <c r="BK261" s="231">
        <f>ROUND(I261*H261,2)</f>
        <v>0</v>
      </c>
      <c r="BL261" s="18" t="s">
        <v>144</v>
      </c>
      <c r="BM261" s="230" t="s">
        <v>327</v>
      </c>
    </row>
    <row r="262" s="13" customFormat="1">
      <c r="A262" s="13"/>
      <c r="B262" s="237"/>
      <c r="C262" s="238"/>
      <c r="D262" s="232" t="s">
        <v>148</v>
      </c>
      <c r="E262" s="239" t="s">
        <v>1</v>
      </c>
      <c r="F262" s="240" t="s">
        <v>149</v>
      </c>
      <c r="G262" s="238"/>
      <c r="H262" s="239" t="s">
        <v>1</v>
      </c>
      <c r="I262" s="241"/>
      <c r="J262" s="238"/>
      <c r="K262" s="238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148</v>
      </c>
      <c r="AU262" s="246" t="s">
        <v>91</v>
      </c>
      <c r="AV262" s="13" t="s">
        <v>89</v>
      </c>
      <c r="AW262" s="13" t="s">
        <v>36</v>
      </c>
      <c r="AX262" s="13" t="s">
        <v>81</v>
      </c>
      <c r="AY262" s="246" t="s">
        <v>137</v>
      </c>
    </row>
    <row r="263" s="13" customFormat="1">
      <c r="A263" s="13"/>
      <c r="B263" s="237"/>
      <c r="C263" s="238"/>
      <c r="D263" s="232" t="s">
        <v>148</v>
      </c>
      <c r="E263" s="239" t="s">
        <v>1</v>
      </c>
      <c r="F263" s="240" t="s">
        <v>238</v>
      </c>
      <c r="G263" s="238"/>
      <c r="H263" s="239" t="s">
        <v>1</v>
      </c>
      <c r="I263" s="241"/>
      <c r="J263" s="238"/>
      <c r="K263" s="238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148</v>
      </c>
      <c r="AU263" s="246" t="s">
        <v>91</v>
      </c>
      <c r="AV263" s="13" t="s">
        <v>89</v>
      </c>
      <c r="AW263" s="13" t="s">
        <v>36</v>
      </c>
      <c r="AX263" s="13" t="s">
        <v>81</v>
      </c>
      <c r="AY263" s="246" t="s">
        <v>137</v>
      </c>
    </row>
    <row r="264" s="14" customFormat="1">
      <c r="A264" s="14"/>
      <c r="B264" s="247"/>
      <c r="C264" s="248"/>
      <c r="D264" s="232" t="s">
        <v>148</v>
      </c>
      <c r="E264" s="249" t="s">
        <v>1</v>
      </c>
      <c r="F264" s="250" t="s">
        <v>328</v>
      </c>
      <c r="G264" s="248"/>
      <c r="H264" s="251">
        <v>113.06999999999999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148</v>
      </c>
      <c r="AU264" s="257" t="s">
        <v>91</v>
      </c>
      <c r="AV264" s="14" t="s">
        <v>91</v>
      </c>
      <c r="AW264" s="14" t="s">
        <v>36</v>
      </c>
      <c r="AX264" s="14" t="s">
        <v>89</v>
      </c>
      <c r="AY264" s="257" t="s">
        <v>137</v>
      </c>
    </row>
    <row r="265" s="2" customFormat="1" ht="16.5" customHeight="1">
      <c r="A265" s="39"/>
      <c r="B265" s="40"/>
      <c r="C265" s="281" t="s">
        <v>329</v>
      </c>
      <c r="D265" s="281" t="s">
        <v>318</v>
      </c>
      <c r="E265" s="282" t="s">
        <v>330</v>
      </c>
      <c r="F265" s="283" t="s">
        <v>331</v>
      </c>
      <c r="G265" s="284" t="s">
        <v>299</v>
      </c>
      <c r="H265" s="285">
        <v>226.13999999999999</v>
      </c>
      <c r="I265" s="286"/>
      <c r="J265" s="287">
        <f>ROUND(I265*H265,2)</f>
        <v>0</v>
      </c>
      <c r="K265" s="283" t="s">
        <v>143</v>
      </c>
      <c r="L265" s="288"/>
      <c r="M265" s="289" t="s">
        <v>1</v>
      </c>
      <c r="N265" s="290" t="s">
        <v>46</v>
      </c>
      <c r="O265" s="92"/>
      <c r="P265" s="228">
        <f>O265*H265</f>
        <v>0</v>
      </c>
      <c r="Q265" s="228">
        <v>1</v>
      </c>
      <c r="R265" s="228">
        <f>Q265*H265</f>
        <v>226.13999999999999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194</v>
      </c>
      <c r="AT265" s="230" t="s">
        <v>318</v>
      </c>
      <c r="AU265" s="230" t="s">
        <v>91</v>
      </c>
      <c r="AY265" s="18" t="s">
        <v>137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89</v>
      </c>
      <c r="BK265" s="231">
        <f>ROUND(I265*H265,2)</f>
        <v>0</v>
      </c>
      <c r="BL265" s="18" t="s">
        <v>144</v>
      </c>
      <c r="BM265" s="230" t="s">
        <v>332</v>
      </c>
    </row>
    <row r="266" s="2" customFormat="1">
      <c r="A266" s="39"/>
      <c r="B266" s="40"/>
      <c r="C266" s="41"/>
      <c r="D266" s="232" t="s">
        <v>146</v>
      </c>
      <c r="E266" s="41"/>
      <c r="F266" s="233" t="s">
        <v>333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146</v>
      </c>
      <c r="AU266" s="18" t="s">
        <v>91</v>
      </c>
    </row>
    <row r="267" s="14" customFormat="1">
      <c r="A267" s="14"/>
      <c r="B267" s="247"/>
      <c r="C267" s="248"/>
      <c r="D267" s="232" t="s">
        <v>148</v>
      </c>
      <c r="E267" s="248"/>
      <c r="F267" s="250" t="s">
        <v>334</v>
      </c>
      <c r="G267" s="248"/>
      <c r="H267" s="251">
        <v>226.13999999999999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148</v>
      </c>
      <c r="AU267" s="257" t="s">
        <v>91</v>
      </c>
      <c r="AV267" s="14" t="s">
        <v>91</v>
      </c>
      <c r="AW267" s="14" t="s">
        <v>4</v>
      </c>
      <c r="AX267" s="14" t="s">
        <v>89</v>
      </c>
      <c r="AY267" s="257" t="s">
        <v>137</v>
      </c>
    </row>
    <row r="268" s="2" customFormat="1" ht="55.5" customHeight="1">
      <c r="A268" s="39"/>
      <c r="B268" s="40"/>
      <c r="C268" s="219" t="s">
        <v>335</v>
      </c>
      <c r="D268" s="219" t="s">
        <v>139</v>
      </c>
      <c r="E268" s="220" t="s">
        <v>336</v>
      </c>
      <c r="F268" s="221" t="s">
        <v>337</v>
      </c>
      <c r="G268" s="222" t="s">
        <v>142</v>
      </c>
      <c r="H268" s="223">
        <v>39.979999999999997</v>
      </c>
      <c r="I268" s="224"/>
      <c r="J268" s="225">
        <f>ROUND(I268*H268,2)</f>
        <v>0</v>
      </c>
      <c r="K268" s="221" t="s">
        <v>143</v>
      </c>
      <c r="L268" s="45"/>
      <c r="M268" s="226" t="s">
        <v>1</v>
      </c>
      <c r="N268" s="227" t="s">
        <v>46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144</v>
      </c>
      <c r="AT268" s="230" t="s">
        <v>139</v>
      </c>
      <c r="AU268" s="230" t="s">
        <v>91</v>
      </c>
      <c r="AY268" s="18" t="s">
        <v>137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89</v>
      </c>
      <c r="BK268" s="231">
        <f>ROUND(I268*H268,2)</f>
        <v>0</v>
      </c>
      <c r="BL268" s="18" t="s">
        <v>144</v>
      </c>
      <c r="BM268" s="230" t="s">
        <v>338</v>
      </c>
    </row>
    <row r="269" s="14" customFormat="1">
      <c r="A269" s="14"/>
      <c r="B269" s="247"/>
      <c r="C269" s="248"/>
      <c r="D269" s="232" t="s">
        <v>148</v>
      </c>
      <c r="E269" s="249" t="s">
        <v>1</v>
      </c>
      <c r="F269" s="250" t="s">
        <v>339</v>
      </c>
      <c r="G269" s="248"/>
      <c r="H269" s="251">
        <v>39.979999999999997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7" t="s">
        <v>148</v>
      </c>
      <c r="AU269" s="257" t="s">
        <v>91</v>
      </c>
      <c r="AV269" s="14" t="s">
        <v>91</v>
      </c>
      <c r="AW269" s="14" t="s">
        <v>36</v>
      </c>
      <c r="AX269" s="14" t="s">
        <v>89</v>
      </c>
      <c r="AY269" s="257" t="s">
        <v>137</v>
      </c>
    </row>
    <row r="270" s="2" customFormat="1" ht="37.8" customHeight="1">
      <c r="A270" s="39"/>
      <c r="B270" s="40"/>
      <c r="C270" s="219" t="s">
        <v>340</v>
      </c>
      <c r="D270" s="219" t="s">
        <v>139</v>
      </c>
      <c r="E270" s="220" t="s">
        <v>341</v>
      </c>
      <c r="F270" s="221" t="s">
        <v>342</v>
      </c>
      <c r="G270" s="222" t="s">
        <v>142</v>
      </c>
      <c r="H270" s="223">
        <v>50.262999999999998</v>
      </c>
      <c r="I270" s="224"/>
      <c r="J270" s="225">
        <f>ROUND(I270*H270,2)</f>
        <v>0</v>
      </c>
      <c r="K270" s="221" t="s">
        <v>143</v>
      </c>
      <c r="L270" s="45"/>
      <c r="M270" s="226" t="s">
        <v>1</v>
      </c>
      <c r="N270" s="227" t="s">
        <v>46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144</v>
      </c>
      <c r="AT270" s="230" t="s">
        <v>139</v>
      </c>
      <c r="AU270" s="230" t="s">
        <v>91</v>
      </c>
      <c r="AY270" s="18" t="s">
        <v>137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89</v>
      </c>
      <c r="BK270" s="231">
        <f>ROUND(I270*H270,2)</f>
        <v>0</v>
      </c>
      <c r="BL270" s="18" t="s">
        <v>144</v>
      </c>
      <c r="BM270" s="230" t="s">
        <v>343</v>
      </c>
    </row>
    <row r="271" s="13" customFormat="1">
      <c r="A271" s="13"/>
      <c r="B271" s="237"/>
      <c r="C271" s="238"/>
      <c r="D271" s="232" t="s">
        <v>148</v>
      </c>
      <c r="E271" s="239" t="s">
        <v>1</v>
      </c>
      <c r="F271" s="240" t="s">
        <v>344</v>
      </c>
      <c r="G271" s="238"/>
      <c r="H271" s="239" t="s">
        <v>1</v>
      </c>
      <c r="I271" s="241"/>
      <c r="J271" s="238"/>
      <c r="K271" s="238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148</v>
      </c>
      <c r="AU271" s="246" t="s">
        <v>91</v>
      </c>
      <c r="AV271" s="13" t="s">
        <v>89</v>
      </c>
      <c r="AW271" s="13" t="s">
        <v>36</v>
      </c>
      <c r="AX271" s="13" t="s">
        <v>81</v>
      </c>
      <c r="AY271" s="246" t="s">
        <v>137</v>
      </c>
    </row>
    <row r="272" s="14" customFormat="1">
      <c r="A272" s="14"/>
      <c r="B272" s="247"/>
      <c r="C272" s="248"/>
      <c r="D272" s="232" t="s">
        <v>148</v>
      </c>
      <c r="E272" s="249" t="s">
        <v>1</v>
      </c>
      <c r="F272" s="250" t="s">
        <v>215</v>
      </c>
      <c r="G272" s="248"/>
      <c r="H272" s="251">
        <v>21.989000000000001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148</v>
      </c>
      <c r="AU272" s="257" t="s">
        <v>91</v>
      </c>
      <c r="AV272" s="14" t="s">
        <v>91</v>
      </c>
      <c r="AW272" s="14" t="s">
        <v>36</v>
      </c>
      <c r="AX272" s="14" t="s">
        <v>81</v>
      </c>
      <c r="AY272" s="257" t="s">
        <v>137</v>
      </c>
    </row>
    <row r="273" s="14" customFormat="1">
      <c r="A273" s="14"/>
      <c r="B273" s="247"/>
      <c r="C273" s="248"/>
      <c r="D273" s="232" t="s">
        <v>148</v>
      </c>
      <c r="E273" s="249" t="s">
        <v>1</v>
      </c>
      <c r="F273" s="250" t="s">
        <v>216</v>
      </c>
      <c r="G273" s="248"/>
      <c r="H273" s="251">
        <v>28.274000000000001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7" t="s">
        <v>148</v>
      </c>
      <c r="AU273" s="257" t="s">
        <v>91</v>
      </c>
      <c r="AV273" s="14" t="s">
        <v>91</v>
      </c>
      <c r="AW273" s="14" t="s">
        <v>36</v>
      </c>
      <c r="AX273" s="14" t="s">
        <v>81</v>
      </c>
      <c r="AY273" s="257" t="s">
        <v>137</v>
      </c>
    </row>
    <row r="274" s="15" customFormat="1">
      <c r="A274" s="15"/>
      <c r="B274" s="258"/>
      <c r="C274" s="259"/>
      <c r="D274" s="232" t="s">
        <v>148</v>
      </c>
      <c r="E274" s="260" t="s">
        <v>1</v>
      </c>
      <c r="F274" s="261" t="s">
        <v>155</v>
      </c>
      <c r="G274" s="259"/>
      <c r="H274" s="262">
        <v>50.262999999999998</v>
      </c>
      <c r="I274" s="263"/>
      <c r="J274" s="259"/>
      <c r="K274" s="259"/>
      <c r="L274" s="264"/>
      <c r="M274" s="265"/>
      <c r="N274" s="266"/>
      <c r="O274" s="266"/>
      <c r="P274" s="266"/>
      <c r="Q274" s="266"/>
      <c r="R274" s="266"/>
      <c r="S274" s="266"/>
      <c r="T274" s="26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8" t="s">
        <v>148</v>
      </c>
      <c r="AU274" s="268" t="s">
        <v>91</v>
      </c>
      <c r="AV274" s="15" t="s">
        <v>144</v>
      </c>
      <c r="AW274" s="15" t="s">
        <v>36</v>
      </c>
      <c r="AX274" s="15" t="s">
        <v>89</v>
      </c>
      <c r="AY274" s="268" t="s">
        <v>137</v>
      </c>
    </row>
    <row r="275" s="2" customFormat="1" ht="37.8" customHeight="1">
      <c r="A275" s="39"/>
      <c r="B275" s="40"/>
      <c r="C275" s="219" t="s">
        <v>345</v>
      </c>
      <c r="D275" s="219" t="s">
        <v>139</v>
      </c>
      <c r="E275" s="220" t="s">
        <v>346</v>
      </c>
      <c r="F275" s="221" t="s">
        <v>347</v>
      </c>
      <c r="G275" s="222" t="s">
        <v>142</v>
      </c>
      <c r="H275" s="223">
        <v>90.242999999999995</v>
      </c>
      <c r="I275" s="224"/>
      <c r="J275" s="225">
        <f>ROUND(I275*H275,2)</f>
        <v>0</v>
      </c>
      <c r="K275" s="221" t="s">
        <v>143</v>
      </c>
      <c r="L275" s="45"/>
      <c r="M275" s="226" t="s">
        <v>1</v>
      </c>
      <c r="N275" s="227" t="s">
        <v>46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144</v>
      </c>
      <c r="AT275" s="230" t="s">
        <v>139</v>
      </c>
      <c r="AU275" s="230" t="s">
        <v>91</v>
      </c>
      <c r="AY275" s="18" t="s">
        <v>137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89</v>
      </c>
      <c r="BK275" s="231">
        <f>ROUND(I275*H275,2)</f>
        <v>0</v>
      </c>
      <c r="BL275" s="18" t="s">
        <v>144</v>
      </c>
      <c r="BM275" s="230" t="s">
        <v>348</v>
      </c>
    </row>
    <row r="276" s="14" customFormat="1">
      <c r="A276" s="14"/>
      <c r="B276" s="247"/>
      <c r="C276" s="248"/>
      <c r="D276" s="232" t="s">
        <v>148</v>
      </c>
      <c r="E276" s="249" t="s">
        <v>1</v>
      </c>
      <c r="F276" s="250" t="s">
        <v>349</v>
      </c>
      <c r="G276" s="248"/>
      <c r="H276" s="251">
        <v>90.242999999999995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7" t="s">
        <v>148</v>
      </c>
      <c r="AU276" s="257" t="s">
        <v>91</v>
      </c>
      <c r="AV276" s="14" t="s">
        <v>91</v>
      </c>
      <c r="AW276" s="14" t="s">
        <v>36</v>
      </c>
      <c r="AX276" s="14" t="s">
        <v>89</v>
      </c>
      <c r="AY276" s="257" t="s">
        <v>137</v>
      </c>
    </row>
    <row r="277" s="2" customFormat="1" ht="16.5" customHeight="1">
      <c r="A277" s="39"/>
      <c r="B277" s="40"/>
      <c r="C277" s="281" t="s">
        <v>350</v>
      </c>
      <c r="D277" s="281" t="s">
        <v>318</v>
      </c>
      <c r="E277" s="282" t="s">
        <v>351</v>
      </c>
      <c r="F277" s="283" t="s">
        <v>352</v>
      </c>
      <c r="G277" s="284" t="s">
        <v>353</v>
      </c>
      <c r="H277" s="285">
        <v>0.41999999999999998</v>
      </c>
      <c r="I277" s="286"/>
      <c r="J277" s="287">
        <f>ROUND(I277*H277,2)</f>
        <v>0</v>
      </c>
      <c r="K277" s="283" t="s">
        <v>143</v>
      </c>
      <c r="L277" s="288"/>
      <c r="M277" s="289" t="s">
        <v>1</v>
      </c>
      <c r="N277" s="290" t="s">
        <v>46</v>
      </c>
      <c r="O277" s="92"/>
      <c r="P277" s="228">
        <f>O277*H277</f>
        <v>0</v>
      </c>
      <c r="Q277" s="228">
        <v>0.001</v>
      </c>
      <c r="R277" s="228">
        <f>Q277*H277</f>
        <v>0.00042000000000000002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194</v>
      </c>
      <c r="AT277" s="230" t="s">
        <v>318</v>
      </c>
      <c r="AU277" s="230" t="s">
        <v>91</v>
      </c>
      <c r="AY277" s="18" t="s">
        <v>137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89</v>
      </c>
      <c r="BK277" s="231">
        <f>ROUND(I277*H277,2)</f>
        <v>0</v>
      </c>
      <c r="BL277" s="18" t="s">
        <v>144</v>
      </c>
      <c r="BM277" s="230" t="s">
        <v>354</v>
      </c>
    </row>
    <row r="278" s="14" customFormat="1">
      <c r="A278" s="14"/>
      <c r="B278" s="247"/>
      <c r="C278" s="248"/>
      <c r="D278" s="232" t="s">
        <v>148</v>
      </c>
      <c r="E278" s="249" t="s">
        <v>1</v>
      </c>
      <c r="F278" s="250" t="s">
        <v>355</v>
      </c>
      <c r="G278" s="248"/>
      <c r="H278" s="251">
        <v>0.41999999999999998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148</v>
      </c>
      <c r="AU278" s="257" t="s">
        <v>91</v>
      </c>
      <c r="AV278" s="14" t="s">
        <v>91</v>
      </c>
      <c r="AW278" s="14" t="s">
        <v>36</v>
      </c>
      <c r="AX278" s="14" t="s">
        <v>89</v>
      </c>
      <c r="AY278" s="257" t="s">
        <v>137</v>
      </c>
    </row>
    <row r="279" s="12" customFormat="1" ht="22.8" customHeight="1">
      <c r="A279" s="12"/>
      <c r="B279" s="203"/>
      <c r="C279" s="204"/>
      <c r="D279" s="205" t="s">
        <v>80</v>
      </c>
      <c r="E279" s="217" t="s">
        <v>91</v>
      </c>
      <c r="F279" s="217" t="s">
        <v>356</v>
      </c>
      <c r="G279" s="204"/>
      <c r="H279" s="204"/>
      <c r="I279" s="207"/>
      <c r="J279" s="218">
        <f>BK279</f>
        <v>0</v>
      </c>
      <c r="K279" s="204"/>
      <c r="L279" s="209"/>
      <c r="M279" s="210"/>
      <c r="N279" s="211"/>
      <c r="O279" s="211"/>
      <c r="P279" s="212">
        <f>SUM(P280:P289)</f>
        <v>0</v>
      </c>
      <c r="Q279" s="211"/>
      <c r="R279" s="212">
        <f>SUM(R280:R289)</f>
        <v>121.38922959999999</v>
      </c>
      <c r="S279" s="211"/>
      <c r="T279" s="213">
        <f>SUM(T280:T289)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89</v>
      </c>
      <c r="AT279" s="215" t="s">
        <v>80</v>
      </c>
      <c r="AU279" s="215" t="s">
        <v>89</v>
      </c>
      <c r="AY279" s="214" t="s">
        <v>137</v>
      </c>
      <c r="BK279" s="216">
        <f>SUM(BK280:BK289)</f>
        <v>0</v>
      </c>
    </row>
    <row r="280" s="2" customFormat="1" ht="44.25" customHeight="1">
      <c r="A280" s="39"/>
      <c r="B280" s="40"/>
      <c r="C280" s="219" t="s">
        <v>357</v>
      </c>
      <c r="D280" s="219" t="s">
        <v>139</v>
      </c>
      <c r="E280" s="220" t="s">
        <v>358</v>
      </c>
      <c r="F280" s="221" t="s">
        <v>359</v>
      </c>
      <c r="G280" s="222" t="s">
        <v>220</v>
      </c>
      <c r="H280" s="223">
        <v>41.545999999999999</v>
      </c>
      <c r="I280" s="224"/>
      <c r="J280" s="225">
        <f>ROUND(I280*H280,2)</f>
        <v>0</v>
      </c>
      <c r="K280" s="221" t="s">
        <v>143</v>
      </c>
      <c r="L280" s="45"/>
      <c r="M280" s="226" t="s">
        <v>1</v>
      </c>
      <c r="N280" s="227" t="s">
        <v>46</v>
      </c>
      <c r="O280" s="92"/>
      <c r="P280" s="228">
        <f>O280*H280</f>
        <v>0</v>
      </c>
      <c r="Q280" s="228">
        <v>1.6299999999999999</v>
      </c>
      <c r="R280" s="228">
        <f>Q280*H280</f>
        <v>67.719979999999993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144</v>
      </c>
      <c r="AT280" s="230" t="s">
        <v>139</v>
      </c>
      <c r="AU280" s="230" t="s">
        <v>91</v>
      </c>
      <c r="AY280" s="18" t="s">
        <v>137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89</v>
      </c>
      <c r="BK280" s="231">
        <f>ROUND(I280*H280,2)</f>
        <v>0</v>
      </c>
      <c r="BL280" s="18" t="s">
        <v>144</v>
      </c>
      <c r="BM280" s="230" t="s">
        <v>360</v>
      </c>
    </row>
    <row r="281" s="13" customFormat="1">
      <c r="A281" s="13"/>
      <c r="B281" s="237"/>
      <c r="C281" s="238"/>
      <c r="D281" s="232" t="s">
        <v>148</v>
      </c>
      <c r="E281" s="239" t="s">
        <v>1</v>
      </c>
      <c r="F281" s="240" t="s">
        <v>149</v>
      </c>
      <c r="G281" s="238"/>
      <c r="H281" s="239" t="s">
        <v>1</v>
      </c>
      <c r="I281" s="241"/>
      <c r="J281" s="238"/>
      <c r="K281" s="238"/>
      <c r="L281" s="242"/>
      <c r="M281" s="243"/>
      <c r="N281" s="244"/>
      <c r="O281" s="244"/>
      <c r="P281" s="244"/>
      <c r="Q281" s="244"/>
      <c r="R281" s="244"/>
      <c r="S281" s="244"/>
      <c r="T281" s="24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6" t="s">
        <v>148</v>
      </c>
      <c r="AU281" s="246" t="s">
        <v>91</v>
      </c>
      <c r="AV281" s="13" t="s">
        <v>89</v>
      </c>
      <c r="AW281" s="13" t="s">
        <v>36</v>
      </c>
      <c r="AX281" s="13" t="s">
        <v>81</v>
      </c>
      <c r="AY281" s="246" t="s">
        <v>137</v>
      </c>
    </row>
    <row r="282" s="14" customFormat="1">
      <c r="A282" s="14"/>
      <c r="B282" s="247"/>
      <c r="C282" s="248"/>
      <c r="D282" s="232" t="s">
        <v>148</v>
      </c>
      <c r="E282" s="249" t="s">
        <v>1</v>
      </c>
      <c r="F282" s="250" t="s">
        <v>361</v>
      </c>
      <c r="G282" s="248"/>
      <c r="H282" s="251">
        <v>35.890999999999998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7" t="s">
        <v>148</v>
      </c>
      <c r="AU282" s="257" t="s">
        <v>91</v>
      </c>
      <c r="AV282" s="14" t="s">
        <v>91</v>
      </c>
      <c r="AW282" s="14" t="s">
        <v>36</v>
      </c>
      <c r="AX282" s="14" t="s">
        <v>81</v>
      </c>
      <c r="AY282" s="257" t="s">
        <v>137</v>
      </c>
    </row>
    <row r="283" s="13" customFormat="1">
      <c r="A283" s="13"/>
      <c r="B283" s="237"/>
      <c r="C283" s="238"/>
      <c r="D283" s="232" t="s">
        <v>148</v>
      </c>
      <c r="E283" s="239" t="s">
        <v>1</v>
      </c>
      <c r="F283" s="240" t="s">
        <v>227</v>
      </c>
      <c r="G283" s="238"/>
      <c r="H283" s="239" t="s">
        <v>1</v>
      </c>
      <c r="I283" s="241"/>
      <c r="J283" s="238"/>
      <c r="K283" s="238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148</v>
      </c>
      <c r="AU283" s="246" t="s">
        <v>91</v>
      </c>
      <c r="AV283" s="13" t="s">
        <v>89</v>
      </c>
      <c r="AW283" s="13" t="s">
        <v>36</v>
      </c>
      <c r="AX283" s="13" t="s">
        <v>81</v>
      </c>
      <c r="AY283" s="246" t="s">
        <v>137</v>
      </c>
    </row>
    <row r="284" s="14" customFormat="1">
      <c r="A284" s="14"/>
      <c r="B284" s="247"/>
      <c r="C284" s="248"/>
      <c r="D284" s="232" t="s">
        <v>148</v>
      </c>
      <c r="E284" s="249" t="s">
        <v>1</v>
      </c>
      <c r="F284" s="250" t="s">
        <v>362</v>
      </c>
      <c r="G284" s="248"/>
      <c r="H284" s="251">
        <v>5.6550000000000002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7" t="s">
        <v>148</v>
      </c>
      <c r="AU284" s="257" t="s">
        <v>91</v>
      </c>
      <c r="AV284" s="14" t="s">
        <v>91</v>
      </c>
      <c r="AW284" s="14" t="s">
        <v>36</v>
      </c>
      <c r="AX284" s="14" t="s">
        <v>81</v>
      </c>
      <c r="AY284" s="257" t="s">
        <v>137</v>
      </c>
    </row>
    <row r="285" s="15" customFormat="1">
      <c r="A285" s="15"/>
      <c r="B285" s="258"/>
      <c r="C285" s="259"/>
      <c r="D285" s="232" t="s">
        <v>148</v>
      </c>
      <c r="E285" s="260" t="s">
        <v>1</v>
      </c>
      <c r="F285" s="261" t="s">
        <v>155</v>
      </c>
      <c r="G285" s="259"/>
      <c r="H285" s="262">
        <v>41.545999999999999</v>
      </c>
      <c r="I285" s="263"/>
      <c r="J285" s="259"/>
      <c r="K285" s="259"/>
      <c r="L285" s="264"/>
      <c r="M285" s="265"/>
      <c r="N285" s="266"/>
      <c r="O285" s="266"/>
      <c r="P285" s="266"/>
      <c r="Q285" s="266"/>
      <c r="R285" s="266"/>
      <c r="S285" s="266"/>
      <c r="T285" s="26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8" t="s">
        <v>148</v>
      </c>
      <c r="AU285" s="268" t="s">
        <v>91</v>
      </c>
      <c r="AV285" s="15" t="s">
        <v>144</v>
      </c>
      <c r="AW285" s="15" t="s">
        <v>36</v>
      </c>
      <c r="AX285" s="15" t="s">
        <v>89</v>
      </c>
      <c r="AY285" s="268" t="s">
        <v>137</v>
      </c>
    </row>
    <row r="286" s="2" customFormat="1" ht="66.75" customHeight="1">
      <c r="A286" s="39"/>
      <c r="B286" s="40"/>
      <c r="C286" s="219" t="s">
        <v>363</v>
      </c>
      <c r="D286" s="219" t="s">
        <v>139</v>
      </c>
      <c r="E286" s="220" t="s">
        <v>364</v>
      </c>
      <c r="F286" s="221" t="s">
        <v>365</v>
      </c>
      <c r="G286" s="222" t="s">
        <v>203</v>
      </c>
      <c r="H286" s="223">
        <v>225.52000000000001</v>
      </c>
      <c r="I286" s="224"/>
      <c r="J286" s="225">
        <f>ROUND(I286*H286,2)</f>
        <v>0</v>
      </c>
      <c r="K286" s="221" t="s">
        <v>143</v>
      </c>
      <c r="L286" s="45"/>
      <c r="M286" s="226" t="s">
        <v>1</v>
      </c>
      <c r="N286" s="227" t="s">
        <v>46</v>
      </c>
      <c r="O286" s="92"/>
      <c r="P286" s="228">
        <f>O286*H286</f>
        <v>0</v>
      </c>
      <c r="Q286" s="228">
        <v>0.23798</v>
      </c>
      <c r="R286" s="228">
        <f>Q286*H286</f>
        <v>53.669249600000001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144</v>
      </c>
      <c r="AT286" s="230" t="s">
        <v>139</v>
      </c>
      <c r="AU286" s="230" t="s">
        <v>91</v>
      </c>
      <c r="AY286" s="18" t="s">
        <v>137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89</v>
      </c>
      <c r="BK286" s="231">
        <f>ROUND(I286*H286,2)</f>
        <v>0</v>
      </c>
      <c r="BL286" s="18" t="s">
        <v>144</v>
      </c>
      <c r="BM286" s="230" t="s">
        <v>366</v>
      </c>
    </row>
    <row r="287" s="14" customFormat="1">
      <c r="A287" s="14"/>
      <c r="B287" s="247"/>
      <c r="C287" s="248"/>
      <c r="D287" s="232" t="s">
        <v>148</v>
      </c>
      <c r="E287" s="249" t="s">
        <v>1</v>
      </c>
      <c r="F287" s="250" t="s">
        <v>367</v>
      </c>
      <c r="G287" s="248"/>
      <c r="H287" s="251">
        <v>217.52000000000001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148</v>
      </c>
      <c r="AU287" s="257" t="s">
        <v>91</v>
      </c>
      <c r="AV287" s="14" t="s">
        <v>91</v>
      </c>
      <c r="AW287" s="14" t="s">
        <v>36</v>
      </c>
      <c r="AX287" s="14" t="s">
        <v>81</v>
      </c>
      <c r="AY287" s="257" t="s">
        <v>137</v>
      </c>
    </row>
    <row r="288" s="14" customFormat="1">
      <c r="A288" s="14"/>
      <c r="B288" s="247"/>
      <c r="C288" s="248"/>
      <c r="D288" s="232" t="s">
        <v>148</v>
      </c>
      <c r="E288" s="249" t="s">
        <v>1</v>
      </c>
      <c r="F288" s="250" t="s">
        <v>368</v>
      </c>
      <c r="G288" s="248"/>
      <c r="H288" s="251">
        <v>8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7" t="s">
        <v>148</v>
      </c>
      <c r="AU288" s="257" t="s">
        <v>91</v>
      </c>
      <c r="AV288" s="14" t="s">
        <v>91</v>
      </c>
      <c r="AW288" s="14" t="s">
        <v>36</v>
      </c>
      <c r="AX288" s="14" t="s">
        <v>81</v>
      </c>
      <c r="AY288" s="257" t="s">
        <v>137</v>
      </c>
    </row>
    <row r="289" s="15" customFormat="1">
      <c r="A289" s="15"/>
      <c r="B289" s="258"/>
      <c r="C289" s="259"/>
      <c r="D289" s="232" t="s">
        <v>148</v>
      </c>
      <c r="E289" s="260" t="s">
        <v>1</v>
      </c>
      <c r="F289" s="261" t="s">
        <v>155</v>
      </c>
      <c r="G289" s="259"/>
      <c r="H289" s="262">
        <v>225.52000000000001</v>
      </c>
      <c r="I289" s="263"/>
      <c r="J289" s="259"/>
      <c r="K289" s="259"/>
      <c r="L289" s="264"/>
      <c r="M289" s="265"/>
      <c r="N289" s="266"/>
      <c r="O289" s="266"/>
      <c r="P289" s="266"/>
      <c r="Q289" s="266"/>
      <c r="R289" s="266"/>
      <c r="S289" s="266"/>
      <c r="T289" s="26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8" t="s">
        <v>148</v>
      </c>
      <c r="AU289" s="268" t="s">
        <v>91</v>
      </c>
      <c r="AV289" s="15" t="s">
        <v>144</v>
      </c>
      <c r="AW289" s="15" t="s">
        <v>36</v>
      </c>
      <c r="AX289" s="15" t="s">
        <v>89</v>
      </c>
      <c r="AY289" s="268" t="s">
        <v>137</v>
      </c>
    </row>
    <row r="290" s="12" customFormat="1" ht="22.8" customHeight="1">
      <c r="A290" s="12"/>
      <c r="B290" s="203"/>
      <c r="C290" s="204"/>
      <c r="D290" s="205" t="s">
        <v>80</v>
      </c>
      <c r="E290" s="217" t="s">
        <v>163</v>
      </c>
      <c r="F290" s="217" t="s">
        <v>369</v>
      </c>
      <c r="G290" s="204"/>
      <c r="H290" s="204"/>
      <c r="I290" s="207"/>
      <c r="J290" s="218">
        <f>BK290</f>
        <v>0</v>
      </c>
      <c r="K290" s="204"/>
      <c r="L290" s="209"/>
      <c r="M290" s="210"/>
      <c r="N290" s="211"/>
      <c r="O290" s="211"/>
      <c r="P290" s="212">
        <f>SUM(P291:P294)</f>
        <v>0</v>
      </c>
      <c r="Q290" s="211"/>
      <c r="R290" s="212">
        <f>SUM(R291:R294)</f>
        <v>30.406509999999997</v>
      </c>
      <c r="S290" s="211"/>
      <c r="T290" s="213">
        <f>SUM(T291:T294)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4" t="s">
        <v>89</v>
      </c>
      <c r="AT290" s="215" t="s">
        <v>80</v>
      </c>
      <c r="AU290" s="215" t="s">
        <v>89</v>
      </c>
      <c r="AY290" s="214" t="s">
        <v>137</v>
      </c>
      <c r="BK290" s="216">
        <f>SUM(BK291:BK294)</f>
        <v>0</v>
      </c>
    </row>
    <row r="291" s="2" customFormat="1" ht="44.25" customHeight="1">
      <c r="A291" s="39"/>
      <c r="B291" s="40"/>
      <c r="C291" s="219" t="s">
        <v>370</v>
      </c>
      <c r="D291" s="219" t="s">
        <v>139</v>
      </c>
      <c r="E291" s="220" t="s">
        <v>371</v>
      </c>
      <c r="F291" s="221" t="s">
        <v>372</v>
      </c>
      <c r="G291" s="222" t="s">
        <v>373</v>
      </c>
      <c r="H291" s="223">
        <v>1</v>
      </c>
      <c r="I291" s="224"/>
      <c r="J291" s="225">
        <f>ROUND(I291*H291,2)</f>
        <v>0</v>
      </c>
      <c r="K291" s="221" t="s">
        <v>143</v>
      </c>
      <c r="L291" s="45"/>
      <c r="M291" s="226" t="s">
        <v>1</v>
      </c>
      <c r="N291" s="227" t="s">
        <v>46</v>
      </c>
      <c r="O291" s="92"/>
      <c r="P291" s="228">
        <f>O291*H291</f>
        <v>0</v>
      </c>
      <c r="Q291" s="228">
        <v>0.026509999999999999</v>
      </c>
      <c r="R291" s="228">
        <f>Q291*H291</f>
        <v>0.026509999999999999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144</v>
      </c>
      <c r="AT291" s="230" t="s">
        <v>139</v>
      </c>
      <c r="AU291" s="230" t="s">
        <v>91</v>
      </c>
      <c r="AY291" s="18" t="s">
        <v>137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89</v>
      </c>
      <c r="BK291" s="231">
        <f>ROUND(I291*H291,2)</f>
        <v>0</v>
      </c>
      <c r="BL291" s="18" t="s">
        <v>144</v>
      </c>
      <c r="BM291" s="230" t="s">
        <v>374</v>
      </c>
    </row>
    <row r="292" s="2" customFormat="1" ht="24.15" customHeight="1">
      <c r="A292" s="39"/>
      <c r="B292" s="40"/>
      <c r="C292" s="281" t="s">
        <v>375</v>
      </c>
      <c r="D292" s="281" t="s">
        <v>318</v>
      </c>
      <c r="E292" s="282" t="s">
        <v>376</v>
      </c>
      <c r="F292" s="283" t="s">
        <v>377</v>
      </c>
      <c r="G292" s="284" t="s">
        <v>373</v>
      </c>
      <c r="H292" s="285">
        <v>1</v>
      </c>
      <c r="I292" s="286"/>
      <c r="J292" s="287">
        <f>ROUND(I292*H292,2)</f>
        <v>0</v>
      </c>
      <c r="K292" s="283" t="s">
        <v>143</v>
      </c>
      <c r="L292" s="288"/>
      <c r="M292" s="289" t="s">
        <v>1</v>
      </c>
      <c r="N292" s="290" t="s">
        <v>46</v>
      </c>
      <c r="O292" s="92"/>
      <c r="P292" s="228">
        <f>O292*H292</f>
        <v>0</v>
      </c>
      <c r="Q292" s="228">
        <v>20.609999999999999</v>
      </c>
      <c r="R292" s="228">
        <f>Q292*H292</f>
        <v>20.609999999999999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194</v>
      </c>
      <c r="AT292" s="230" t="s">
        <v>318</v>
      </c>
      <c r="AU292" s="230" t="s">
        <v>91</v>
      </c>
      <c r="AY292" s="18" t="s">
        <v>137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89</v>
      </c>
      <c r="BK292" s="231">
        <f>ROUND(I292*H292,2)</f>
        <v>0</v>
      </c>
      <c r="BL292" s="18" t="s">
        <v>144</v>
      </c>
      <c r="BM292" s="230" t="s">
        <v>378</v>
      </c>
    </row>
    <row r="293" s="2" customFormat="1" ht="37.8" customHeight="1">
      <c r="A293" s="39"/>
      <c r="B293" s="40"/>
      <c r="C293" s="219" t="s">
        <v>379</v>
      </c>
      <c r="D293" s="219" t="s">
        <v>139</v>
      </c>
      <c r="E293" s="220" t="s">
        <v>380</v>
      </c>
      <c r="F293" s="221" t="s">
        <v>381</v>
      </c>
      <c r="G293" s="222" t="s">
        <v>373</v>
      </c>
      <c r="H293" s="223">
        <v>1</v>
      </c>
      <c r="I293" s="224"/>
      <c r="J293" s="225">
        <f>ROUND(I293*H293,2)</f>
        <v>0</v>
      </c>
      <c r="K293" s="221" t="s">
        <v>143</v>
      </c>
      <c r="L293" s="45"/>
      <c r="M293" s="226" t="s">
        <v>1</v>
      </c>
      <c r="N293" s="227" t="s">
        <v>46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144</v>
      </c>
      <c r="AT293" s="230" t="s">
        <v>139</v>
      </c>
      <c r="AU293" s="230" t="s">
        <v>91</v>
      </c>
      <c r="AY293" s="18" t="s">
        <v>137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89</v>
      </c>
      <c r="BK293" s="231">
        <f>ROUND(I293*H293,2)</f>
        <v>0</v>
      </c>
      <c r="BL293" s="18" t="s">
        <v>144</v>
      </c>
      <c r="BM293" s="230" t="s">
        <v>382</v>
      </c>
    </row>
    <row r="294" s="2" customFormat="1" ht="33" customHeight="1">
      <c r="A294" s="39"/>
      <c r="B294" s="40"/>
      <c r="C294" s="281" t="s">
        <v>383</v>
      </c>
      <c r="D294" s="281" t="s">
        <v>318</v>
      </c>
      <c r="E294" s="282" t="s">
        <v>384</v>
      </c>
      <c r="F294" s="283" t="s">
        <v>385</v>
      </c>
      <c r="G294" s="284" t="s">
        <v>373</v>
      </c>
      <c r="H294" s="285">
        <v>1</v>
      </c>
      <c r="I294" s="286"/>
      <c r="J294" s="287">
        <f>ROUND(I294*H294,2)</f>
        <v>0</v>
      </c>
      <c r="K294" s="283" t="s">
        <v>1</v>
      </c>
      <c r="L294" s="288"/>
      <c r="M294" s="289" t="s">
        <v>1</v>
      </c>
      <c r="N294" s="290" t="s">
        <v>46</v>
      </c>
      <c r="O294" s="92"/>
      <c r="P294" s="228">
        <f>O294*H294</f>
        <v>0</v>
      </c>
      <c r="Q294" s="228">
        <v>9.7699999999999996</v>
      </c>
      <c r="R294" s="228">
        <f>Q294*H294</f>
        <v>9.7699999999999996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194</v>
      </c>
      <c r="AT294" s="230" t="s">
        <v>318</v>
      </c>
      <c r="AU294" s="230" t="s">
        <v>91</v>
      </c>
      <c r="AY294" s="18" t="s">
        <v>137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89</v>
      </c>
      <c r="BK294" s="231">
        <f>ROUND(I294*H294,2)</f>
        <v>0</v>
      </c>
      <c r="BL294" s="18" t="s">
        <v>144</v>
      </c>
      <c r="BM294" s="230" t="s">
        <v>386</v>
      </c>
    </row>
    <row r="295" s="12" customFormat="1" ht="22.8" customHeight="1">
      <c r="A295" s="12"/>
      <c r="B295" s="203"/>
      <c r="C295" s="204"/>
      <c r="D295" s="205" t="s">
        <v>80</v>
      </c>
      <c r="E295" s="217" t="s">
        <v>144</v>
      </c>
      <c r="F295" s="217" t="s">
        <v>387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SUM(P296:P313)</f>
        <v>0</v>
      </c>
      <c r="Q295" s="211"/>
      <c r="R295" s="212">
        <f>SUM(R296:R313)</f>
        <v>0.64768000000000003</v>
      </c>
      <c r="S295" s="211"/>
      <c r="T295" s="213">
        <f>SUM(T296:T313)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89</v>
      </c>
      <c r="AT295" s="215" t="s">
        <v>80</v>
      </c>
      <c r="AU295" s="215" t="s">
        <v>89</v>
      </c>
      <c r="AY295" s="214" t="s">
        <v>137</v>
      </c>
      <c r="BK295" s="216">
        <f>SUM(BK296:BK313)</f>
        <v>0</v>
      </c>
    </row>
    <row r="296" s="2" customFormat="1" ht="24.15" customHeight="1">
      <c r="A296" s="39"/>
      <c r="B296" s="40"/>
      <c r="C296" s="219" t="s">
        <v>388</v>
      </c>
      <c r="D296" s="219" t="s">
        <v>139</v>
      </c>
      <c r="E296" s="220" t="s">
        <v>389</v>
      </c>
      <c r="F296" s="221" t="s">
        <v>390</v>
      </c>
      <c r="G296" s="222" t="s">
        <v>220</v>
      </c>
      <c r="H296" s="223">
        <v>2</v>
      </c>
      <c r="I296" s="224"/>
      <c r="J296" s="225">
        <f>ROUND(I296*H296,2)</f>
        <v>0</v>
      </c>
      <c r="K296" s="221" t="s">
        <v>143</v>
      </c>
      <c r="L296" s="45"/>
      <c r="M296" s="226" t="s">
        <v>1</v>
      </c>
      <c r="N296" s="227" t="s">
        <v>46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144</v>
      </c>
      <c r="AT296" s="230" t="s">
        <v>139</v>
      </c>
      <c r="AU296" s="230" t="s">
        <v>91</v>
      </c>
      <c r="AY296" s="18" t="s">
        <v>137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89</v>
      </c>
      <c r="BK296" s="231">
        <f>ROUND(I296*H296,2)</f>
        <v>0</v>
      </c>
      <c r="BL296" s="18" t="s">
        <v>144</v>
      </c>
      <c r="BM296" s="230" t="s">
        <v>391</v>
      </c>
    </row>
    <row r="297" s="14" customFormat="1">
      <c r="A297" s="14"/>
      <c r="B297" s="247"/>
      <c r="C297" s="248"/>
      <c r="D297" s="232" t="s">
        <v>148</v>
      </c>
      <c r="E297" s="249" t="s">
        <v>1</v>
      </c>
      <c r="F297" s="250" t="s">
        <v>392</v>
      </c>
      <c r="G297" s="248"/>
      <c r="H297" s="251">
        <v>2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7" t="s">
        <v>148</v>
      </c>
      <c r="AU297" s="257" t="s">
        <v>91</v>
      </c>
      <c r="AV297" s="14" t="s">
        <v>91</v>
      </c>
      <c r="AW297" s="14" t="s">
        <v>36</v>
      </c>
      <c r="AX297" s="14" t="s">
        <v>89</v>
      </c>
      <c r="AY297" s="257" t="s">
        <v>137</v>
      </c>
    </row>
    <row r="298" s="2" customFormat="1" ht="33" customHeight="1">
      <c r="A298" s="39"/>
      <c r="B298" s="40"/>
      <c r="C298" s="219" t="s">
        <v>393</v>
      </c>
      <c r="D298" s="219" t="s">
        <v>139</v>
      </c>
      <c r="E298" s="220" t="s">
        <v>394</v>
      </c>
      <c r="F298" s="221" t="s">
        <v>395</v>
      </c>
      <c r="G298" s="222" t="s">
        <v>220</v>
      </c>
      <c r="H298" s="223">
        <v>24.75</v>
      </c>
      <c r="I298" s="224"/>
      <c r="J298" s="225">
        <f>ROUND(I298*H298,2)</f>
        <v>0</v>
      </c>
      <c r="K298" s="221" t="s">
        <v>143</v>
      </c>
      <c r="L298" s="45"/>
      <c r="M298" s="226" t="s">
        <v>1</v>
      </c>
      <c r="N298" s="227" t="s">
        <v>46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144</v>
      </c>
      <c r="AT298" s="230" t="s">
        <v>139</v>
      </c>
      <c r="AU298" s="230" t="s">
        <v>91</v>
      </c>
      <c r="AY298" s="18" t="s">
        <v>137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89</v>
      </c>
      <c r="BK298" s="231">
        <f>ROUND(I298*H298,2)</f>
        <v>0</v>
      </c>
      <c r="BL298" s="18" t="s">
        <v>144</v>
      </c>
      <c r="BM298" s="230" t="s">
        <v>396</v>
      </c>
    </row>
    <row r="299" s="13" customFormat="1">
      <c r="A299" s="13"/>
      <c r="B299" s="237"/>
      <c r="C299" s="238"/>
      <c r="D299" s="232" t="s">
        <v>148</v>
      </c>
      <c r="E299" s="239" t="s">
        <v>1</v>
      </c>
      <c r="F299" s="240" t="s">
        <v>149</v>
      </c>
      <c r="G299" s="238"/>
      <c r="H299" s="239" t="s">
        <v>1</v>
      </c>
      <c r="I299" s="241"/>
      <c r="J299" s="238"/>
      <c r="K299" s="238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148</v>
      </c>
      <c r="AU299" s="246" t="s">
        <v>91</v>
      </c>
      <c r="AV299" s="13" t="s">
        <v>89</v>
      </c>
      <c r="AW299" s="13" t="s">
        <v>36</v>
      </c>
      <c r="AX299" s="13" t="s">
        <v>81</v>
      </c>
      <c r="AY299" s="246" t="s">
        <v>137</v>
      </c>
    </row>
    <row r="300" s="13" customFormat="1">
      <c r="A300" s="13"/>
      <c r="B300" s="237"/>
      <c r="C300" s="238"/>
      <c r="D300" s="232" t="s">
        <v>148</v>
      </c>
      <c r="E300" s="239" t="s">
        <v>1</v>
      </c>
      <c r="F300" s="240" t="s">
        <v>238</v>
      </c>
      <c r="G300" s="238"/>
      <c r="H300" s="239" t="s">
        <v>1</v>
      </c>
      <c r="I300" s="241"/>
      <c r="J300" s="238"/>
      <c r="K300" s="238"/>
      <c r="L300" s="242"/>
      <c r="M300" s="243"/>
      <c r="N300" s="244"/>
      <c r="O300" s="244"/>
      <c r="P300" s="244"/>
      <c r="Q300" s="244"/>
      <c r="R300" s="244"/>
      <c r="S300" s="244"/>
      <c r="T300" s="24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6" t="s">
        <v>148</v>
      </c>
      <c r="AU300" s="246" t="s">
        <v>91</v>
      </c>
      <c r="AV300" s="13" t="s">
        <v>89</v>
      </c>
      <c r="AW300" s="13" t="s">
        <v>36</v>
      </c>
      <c r="AX300" s="13" t="s">
        <v>81</v>
      </c>
      <c r="AY300" s="246" t="s">
        <v>137</v>
      </c>
    </row>
    <row r="301" s="14" customFormat="1">
      <c r="A301" s="14"/>
      <c r="B301" s="247"/>
      <c r="C301" s="248"/>
      <c r="D301" s="232" t="s">
        <v>148</v>
      </c>
      <c r="E301" s="249" t="s">
        <v>1</v>
      </c>
      <c r="F301" s="250" t="s">
        <v>397</v>
      </c>
      <c r="G301" s="248"/>
      <c r="H301" s="251">
        <v>24.75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148</v>
      </c>
      <c r="AU301" s="257" t="s">
        <v>91</v>
      </c>
      <c r="AV301" s="14" t="s">
        <v>91</v>
      </c>
      <c r="AW301" s="14" t="s">
        <v>36</v>
      </c>
      <c r="AX301" s="14" t="s">
        <v>89</v>
      </c>
      <c r="AY301" s="257" t="s">
        <v>137</v>
      </c>
    </row>
    <row r="302" s="2" customFormat="1" ht="24.15" customHeight="1">
      <c r="A302" s="39"/>
      <c r="B302" s="40"/>
      <c r="C302" s="219" t="s">
        <v>398</v>
      </c>
      <c r="D302" s="219" t="s">
        <v>139</v>
      </c>
      <c r="E302" s="220" t="s">
        <v>399</v>
      </c>
      <c r="F302" s="221" t="s">
        <v>400</v>
      </c>
      <c r="G302" s="222" t="s">
        <v>373</v>
      </c>
      <c r="H302" s="223">
        <v>2</v>
      </c>
      <c r="I302" s="224"/>
      <c r="J302" s="225">
        <f>ROUND(I302*H302,2)</f>
        <v>0</v>
      </c>
      <c r="K302" s="221" t="s">
        <v>143</v>
      </c>
      <c r="L302" s="45"/>
      <c r="M302" s="226" t="s">
        <v>1</v>
      </c>
      <c r="N302" s="227" t="s">
        <v>46</v>
      </c>
      <c r="O302" s="92"/>
      <c r="P302" s="228">
        <f>O302*H302</f>
        <v>0</v>
      </c>
      <c r="Q302" s="228">
        <v>0.087419999999999998</v>
      </c>
      <c r="R302" s="228">
        <f>Q302*H302</f>
        <v>0.17484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144</v>
      </c>
      <c r="AT302" s="230" t="s">
        <v>139</v>
      </c>
      <c r="AU302" s="230" t="s">
        <v>91</v>
      </c>
      <c r="AY302" s="18" t="s">
        <v>137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89</v>
      </c>
      <c r="BK302" s="231">
        <f>ROUND(I302*H302,2)</f>
        <v>0</v>
      </c>
      <c r="BL302" s="18" t="s">
        <v>144</v>
      </c>
      <c r="BM302" s="230" t="s">
        <v>401</v>
      </c>
    </row>
    <row r="303" s="2" customFormat="1" ht="16.5" customHeight="1">
      <c r="A303" s="39"/>
      <c r="B303" s="40"/>
      <c r="C303" s="281" t="s">
        <v>402</v>
      </c>
      <c r="D303" s="281" t="s">
        <v>318</v>
      </c>
      <c r="E303" s="282" t="s">
        <v>403</v>
      </c>
      <c r="F303" s="283" t="s">
        <v>404</v>
      </c>
      <c r="G303" s="284" t="s">
        <v>373</v>
      </c>
      <c r="H303" s="285">
        <v>2</v>
      </c>
      <c r="I303" s="286"/>
      <c r="J303" s="287">
        <f>ROUND(I303*H303,2)</f>
        <v>0</v>
      </c>
      <c r="K303" s="283" t="s">
        <v>1</v>
      </c>
      <c r="L303" s="288"/>
      <c r="M303" s="289" t="s">
        <v>1</v>
      </c>
      <c r="N303" s="290" t="s">
        <v>46</v>
      </c>
      <c r="O303" s="92"/>
      <c r="P303" s="228">
        <f>O303*H303</f>
        <v>0</v>
      </c>
      <c r="Q303" s="228">
        <v>0.068000000000000005</v>
      </c>
      <c r="R303" s="228">
        <f>Q303*H303</f>
        <v>0.13600000000000001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194</v>
      </c>
      <c r="AT303" s="230" t="s">
        <v>318</v>
      </c>
      <c r="AU303" s="230" t="s">
        <v>91</v>
      </c>
      <c r="AY303" s="18" t="s">
        <v>137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89</v>
      </c>
      <c r="BK303" s="231">
        <f>ROUND(I303*H303,2)</f>
        <v>0</v>
      </c>
      <c r="BL303" s="18" t="s">
        <v>144</v>
      </c>
      <c r="BM303" s="230" t="s">
        <v>405</v>
      </c>
    </row>
    <row r="304" s="2" customFormat="1" ht="33" customHeight="1">
      <c r="A304" s="39"/>
      <c r="B304" s="40"/>
      <c r="C304" s="219" t="s">
        <v>406</v>
      </c>
      <c r="D304" s="219" t="s">
        <v>139</v>
      </c>
      <c r="E304" s="220" t="s">
        <v>407</v>
      </c>
      <c r="F304" s="221" t="s">
        <v>408</v>
      </c>
      <c r="G304" s="222" t="s">
        <v>373</v>
      </c>
      <c r="H304" s="223">
        <v>2</v>
      </c>
      <c r="I304" s="224"/>
      <c r="J304" s="225">
        <f>ROUND(I304*H304,2)</f>
        <v>0</v>
      </c>
      <c r="K304" s="221" t="s">
        <v>143</v>
      </c>
      <c r="L304" s="45"/>
      <c r="M304" s="226" t="s">
        <v>1</v>
      </c>
      <c r="N304" s="227" t="s">
        <v>46</v>
      </c>
      <c r="O304" s="92"/>
      <c r="P304" s="228">
        <f>O304*H304</f>
        <v>0</v>
      </c>
      <c r="Q304" s="228">
        <v>0.087419999999999998</v>
      </c>
      <c r="R304" s="228">
        <f>Q304*H304</f>
        <v>0.17484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144</v>
      </c>
      <c r="AT304" s="230" t="s">
        <v>139</v>
      </c>
      <c r="AU304" s="230" t="s">
        <v>91</v>
      </c>
      <c r="AY304" s="18" t="s">
        <v>137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89</v>
      </c>
      <c r="BK304" s="231">
        <f>ROUND(I304*H304,2)</f>
        <v>0</v>
      </c>
      <c r="BL304" s="18" t="s">
        <v>144</v>
      </c>
      <c r="BM304" s="230" t="s">
        <v>409</v>
      </c>
    </row>
    <row r="305" s="2" customFormat="1" ht="16.5" customHeight="1">
      <c r="A305" s="39"/>
      <c r="B305" s="40"/>
      <c r="C305" s="281" t="s">
        <v>410</v>
      </c>
      <c r="D305" s="281" t="s">
        <v>318</v>
      </c>
      <c r="E305" s="282" t="s">
        <v>411</v>
      </c>
      <c r="F305" s="283" t="s">
        <v>412</v>
      </c>
      <c r="G305" s="284" t="s">
        <v>373</v>
      </c>
      <c r="H305" s="285">
        <v>2</v>
      </c>
      <c r="I305" s="286"/>
      <c r="J305" s="287">
        <f>ROUND(I305*H305,2)</f>
        <v>0</v>
      </c>
      <c r="K305" s="283" t="s">
        <v>1</v>
      </c>
      <c r="L305" s="288"/>
      <c r="M305" s="289" t="s">
        <v>1</v>
      </c>
      <c r="N305" s="290" t="s">
        <v>46</v>
      </c>
      <c r="O305" s="92"/>
      <c r="P305" s="228">
        <f>O305*H305</f>
        <v>0</v>
      </c>
      <c r="Q305" s="228">
        <v>0.081000000000000003</v>
      </c>
      <c r="R305" s="228">
        <f>Q305*H305</f>
        <v>0.16200000000000001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194</v>
      </c>
      <c r="AT305" s="230" t="s">
        <v>318</v>
      </c>
      <c r="AU305" s="230" t="s">
        <v>91</v>
      </c>
      <c r="AY305" s="18" t="s">
        <v>137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89</v>
      </c>
      <c r="BK305" s="231">
        <f>ROUND(I305*H305,2)</f>
        <v>0</v>
      </c>
      <c r="BL305" s="18" t="s">
        <v>144</v>
      </c>
      <c r="BM305" s="230" t="s">
        <v>413</v>
      </c>
    </row>
    <row r="306" s="2" customFormat="1" ht="49.05" customHeight="1">
      <c r="A306" s="39"/>
      <c r="B306" s="40"/>
      <c r="C306" s="219" t="s">
        <v>414</v>
      </c>
      <c r="D306" s="219" t="s">
        <v>139</v>
      </c>
      <c r="E306" s="220" t="s">
        <v>415</v>
      </c>
      <c r="F306" s="221" t="s">
        <v>416</v>
      </c>
      <c r="G306" s="222" t="s">
        <v>220</v>
      </c>
      <c r="H306" s="223">
        <v>1.895</v>
      </c>
      <c r="I306" s="224"/>
      <c r="J306" s="225">
        <f>ROUND(I306*H306,2)</f>
        <v>0</v>
      </c>
      <c r="K306" s="221" t="s">
        <v>143</v>
      </c>
      <c r="L306" s="45"/>
      <c r="M306" s="226" t="s">
        <v>1</v>
      </c>
      <c r="N306" s="227" t="s">
        <v>46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144</v>
      </c>
      <c r="AT306" s="230" t="s">
        <v>139</v>
      </c>
      <c r="AU306" s="230" t="s">
        <v>91</v>
      </c>
      <c r="AY306" s="18" t="s">
        <v>137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89</v>
      </c>
      <c r="BK306" s="231">
        <f>ROUND(I306*H306,2)</f>
        <v>0</v>
      </c>
      <c r="BL306" s="18" t="s">
        <v>144</v>
      </c>
      <c r="BM306" s="230" t="s">
        <v>417</v>
      </c>
    </row>
    <row r="307" s="13" customFormat="1">
      <c r="A307" s="13"/>
      <c r="B307" s="237"/>
      <c r="C307" s="238"/>
      <c r="D307" s="232" t="s">
        <v>148</v>
      </c>
      <c r="E307" s="239" t="s">
        <v>1</v>
      </c>
      <c r="F307" s="240" t="s">
        <v>227</v>
      </c>
      <c r="G307" s="238"/>
      <c r="H307" s="239" t="s">
        <v>1</v>
      </c>
      <c r="I307" s="241"/>
      <c r="J307" s="238"/>
      <c r="K307" s="238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148</v>
      </c>
      <c r="AU307" s="246" t="s">
        <v>91</v>
      </c>
      <c r="AV307" s="13" t="s">
        <v>89</v>
      </c>
      <c r="AW307" s="13" t="s">
        <v>36</v>
      </c>
      <c r="AX307" s="13" t="s">
        <v>81</v>
      </c>
      <c r="AY307" s="246" t="s">
        <v>137</v>
      </c>
    </row>
    <row r="308" s="14" customFormat="1">
      <c r="A308" s="14"/>
      <c r="B308" s="247"/>
      <c r="C308" s="248"/>
      <c r="D308" s="232" t="s">
        <v>148</v>
      </c>
      <c r="E308" s="249" t="s">
        <v>1</v>
      </c>
      <c r="F308" s="250" t="s">
        <v>418</v>
      </c>
      <c r="G308" s="248"/>
      <c r="H308" s="251">
        <v>1.895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148</v>
      </c>
      <c r="AU308" s="257" t="s">
        <v>91</v>
      </c>
      <c r="AV308" s="14" t="s">
        <v>91</v>
      </c>
      <c r="AW308" s="14" t="s">
        <v>36</v>
      </c>
      <c r="AX308" s="14" t="s">
        <v>89</v>
      </c>
      <c r="AY308" s="257" t="s">
        <v>137</v>
      </c>
    </row>
    <row r="309" s="2" customFormat="1" ht="44.25" customHeight="1">
      <c r="A309" s="39"/>
      <c r="B309" s="40"/>
      <c r="C309" s="219" t="s">
        <v>419</v>
      </c>
      <c r="D309" s="219" t="s">
        <v>139</v>
      </c>
      <c r="E309" s="220" t="s">
        <v>420</v>
      </c>
      <c r="F309" s="221" t="s">
        <v>421</v>
      </c>
      <c r="G309" s="222" t="s">
        <v>220</v>
      </c>
      <c r="H309" s="223">
        <v>1.0429999999999999</v>
      </c>
      <c r="I309" s="224"/>
      <c r="J309" s="225">
        <f>ROUND(I309*H309,2)</f>
        <v>0</v>
      </c>
      <c r="K309" s="221" t="s">
        <v>143</v>
      </c>
      <c r="L309" s="45"/>
      <c r="M309" s="226" t="s">
        <v>1</v>
      </c>
      <c r="N309" s="227" t="s">
        <v>46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144</v>
      </c>
      <c r="AT309" s="230" t="s">
        <v>139</v>
      </c>
      <c r="AU309" s="230" t="s">
        <v>91</v>
      </c>
      <c r="AY309" s="18" t="s">
        <v>137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89</v>
      </c>
      <c r="BK309" s="231">
        <f>ROUND(I309*H309,2)</f>
        <v>0</v>
      </c>
      <c r="BL309" s="18" t="s">
        <v>144</v>
      </c>
      <c r="BM309" s="230" t="s">
        <v>422</v>
      </c>
    </row>
    <row r="310" s="14" customFormat="1">
      <c r="A310" s="14"/>
      <c r="B310" s="247"/>
      <c r="C310" s="248"/>
      <c r="D310" s="232" t="s">
        <v>148</v>
      </c>
      <c r="E310" s="249" t="s">
        <v>1</v>
      </c>
      <c r="F310" s="250" t="s">
        <v>423</v>
      </c>
      <c r="G310" s="248"/>
      <c r="H310" s="251">
        <v>0.19800000000000001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7" t="s">
        <v>148</v>
      </c>
      <c r="AU310" s="257" t="s">
        <v>91</v>
      </c>
      <c r="AV310" s="14" t="s">
        <v>91</v>
      </c>
      <c r="AW310" s="14" t="s">
        <v>36</v>
      </c>
      <c r="AX310" s="14" t="s">
        <v>81</v>
      </c>
      <c r="AY310" s="257" t="s">
        <v>137</v>
      </c>
    </row>
    <row r="311" s="14" customFormat="1">
      <c r="A311" s="14"/>
      <c r="B311" s="247"/>
      <c r="C311" s="248"/>
      <c r="D311" s="232" t="s">
        <v>148</v>
      </c>
      <c r="E311" s="249" t="s">
        <v>1</v>
      </c>
      <c r="F311" s="250" t="s">
        <v>424</v>
      </c>
      <c r="G311" s="248"/>
      <c r="H311" s="251">
        <v>0.044999999999999998</v>
      </c>
      <c r="I311" s="252"/>
      <c r="J311" s="248"/>
      <c r="K311" s="248"/>
      <c r="L311" s="253"/>
      <c r="M311" s="254"/>
      <c r="N311" s="255"/>
      <c r="O311" s="255"/>
      <c r="P311" s="255"/>
      <c r="Q311" s="255"/>
      <c r="R311" s="255"/>
      <c r="S311" s="255"/>
      <c r="T311" s="25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7" t="s">
        <v>148</v>
      </c>
      <c r="AU311" s="257" t="s">
        <v>91</v>
      </c>
      <c r="AV311" s="14" t="s">
        <v>91</v>
      </c>
      <c r="AW311" s="14" t="s">
        <v>36</v>
      </c>
      <c r="AX311" s="14" t="s">
        <v>81</v>
      </c>
      <c r="AY311" s="257" t="s">
        <v>137</v>
      </c>
    </row>
    <row r="312" s="14" customFormat="1">
      <c r="A312" s="14"/>
      <c r="B312" s="247"/>
      <c r="C312" s="248"/>
      <c r="D312" s="232" t="s">
        <v>148</v>
      </c>
      <c r="E312" s="249" t="s">
        <v>1</v>
      </c>
      <c r="F312" s="250" t="s">
        <v>425</v>
      </c>
      <c r="G312" s="248"/>
      <c r="H312" s="251">
        <v>0.80000000000000004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148</v>
      </c>
      <c r="AU312" s="257" t="s">
        <v>91</v>
      </c>
      <c r="AV312" s="14" t="s">
        <v>91</v>
      </c>
      <c r="AW312" s="14" t="s">
        <v>36</v>
      </c>
      <c r="AX312" s="14" t="s">
        <v>81</v>
      </c>
      <c r="AY312" s="257" t="s">
        <v>137</v>
      </c>
    </row>
    <row r="313" s="15" customFormat="1">
      <c r="A313" s="15"/>
      <c r="B313" s="258"/>
      <c r="C313" s="259"/>
      <c r="D313" s="232" t="s">
        <v>148</v>
      </c>
      <c r="E313" s="260" t="s">
        <v>1</v>
      </c>
      <c r="F313" s="261" t="s">
        <v>155</v>
      </c>
      <c r="G313" s="259"/>
      <c r="H313" s="262">
        <v>1.0429999999999999</v>
      </c>
      <c r="I313" s="263"/>
      <c r="J313" s="259"/>
      <c r="K313" s="259"/>
      <c r="L313" s="264"/>
      <c r="M313" s="265"/>
      <c r="N313" s="266"/>
      <c r="O313" s="266"/>
      <c r="P313" s="266"/>
      <c r="Q313" s="266"/>
      <c r="R313" s="266"/>
      <c r="S313" s="266"/>
      <c r="T313" s="267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8" t="s">
        <v>148</v>
      </c>
      <c r="AU313" s="268" t="s">
        <v>91</v>
      </c>
      <c r="AV313" s="15" t="s">
        <v>144</v>
      </c>
      <c r="AW313" s="15" t="s">
        <v>36</v>
      </c>
      <c r="AX313" s="15" t="s">
        <v>89</v>
      </c>
      <c r="AY313" s="268" t="s">
        <v>137</v>
      </c>
    </row>
    <row r="314" s="12" customFormat="1" ht="22.8" customHeight="1">
      <c r="A314" s="12"/>
      <c r="B314" s="203"/>
      <c r="C314" s="204"/>
      <c r="D314" s="205" t="s">
        <v>80</v>
      </c>
      <c r="E314" s="217" t="s">
        <v>173</v>
      </c>
      <c r="F314" s="217" t="s">
        <v>426</v>
      </c>
      <c r="G314" s="204"/>
      <c r="H314" s="204"/>
      <c r="I314" s="207"/>
      <c r="J314" s="218">
        <f>BK314</f>
        <v>0</v>
      </c>
      <c r="K314" s="204"/>
      <c r="L314" s="209"/>
      <c r="M314" s="210"/>
      <c r="N314" s="211"/>
      <c r="O314" s="211"/>
      <c r="P314" s="212">
        <f>SUM(P315:P359)</f>
        <v>0</v>
      </c>
      <c r="Q314" s="211"/>
      <c r="R314" s="212">
        <f>SUM(R315:R359)</f>
        <v>0</v>
      </c>
      <c r="S314" s="211"/>
      <c r="T314" s="213">
        <f>SUM(T315:T359)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4" t="s">
        <v>89</v>
      </c>
      <c r="AT314" s="215" t="s">
        <v>80</v>
      </c>
      <c r="AU314" s="215" t="s">
        <v>89</v>
      </c>
      <c r="AY314" s="214" t="s">
        <v>137</v>
      </c>
      <c r="BK314" s="216">
        <f>SUM(BK315:BK359)</f>
        <v>0</v>
      </c>
    </row>
    <row r="315" s="2" customFormat="1" ht="37.8" customHeight="1">
      <c r="A315" s="39"/>
      <c r="B315" s="40"/>
      <c r="C315" s="219" t="s">
        <v>427</v>
      </c>
      <c r="D315" s="219" t="s">
        <v>139</v>
      </c>
      <c r="E315" s="220" t="s">
        <v>428</v>
      </c>
      <c r="F315" s="221" t="s">
        <v>429</v>
      </c>
      <c r="G315" s="222" t="s">
        <v>142</v>
      </c>
      <c r="H315" s="223">
        <v>26.059000000000001</v>
      </c>
      <c r="I315" s="224"/>
      <c r="J315" s="225">
        <f>ROUND(I315*H315,2)</f>
        <v>0</v>
      </c>
      <c r="K315" s="221" t="s">
        <v>143</v>
      </c>
      <c r="L315" s="45"/>
      <c r="M315" s="226" t="s">
        <v>1</v>
      </c>
      <c r="N315" s="227" t="s">
        <v>46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144</v>
      </c>
      <c r="AT315" s="230" t="s">
        <v>139</v>
      </c>
      <c r="AU315" s="230" t="s">
        <v>91</v>
      </c>
      <c r="AY315" s="18" t="s">
        <v>137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89</v>
      </c>
      <c r="BK315" s="231">
        <f>ROUND(I315*H315,2)</f>
        <v>0</v>
      </c>
      <c r="BL315" s="18" t="s">
        <v>144</v>
      </c>
      <c r="BM315" s="230" t="s">
        <v>430</v>
      </c>
    </row>
    <row r="316" s="13" customFormat="1">
      <c r="A316" s="13"/>
      <c r="B316" s="237"/>
      <c r="C316" s="238"/>
      <c r="D316" s="232" t="s">
        <v>148</v>
      </c>
      <c r="E316" s="239" t="s">
        <v>1</v>
      </c>
      <c r="F316" s="240" t="s">
        <v>149</v>
      </c>
      <c r="G316" s="238"/>
      <c r="H316" s="239" t="s">
        <v>1</v>
      </c>
      <c r="I316" s="241"/>
      <c r="J316" s="238"/>
      <c r="K316" s="238"/>
      <c r="L316" s="242"/>
      <c r="M316" s="243"/>
      <c r="N316" s="244"/>
      <c r="O316" s="244"/>
      <c r="P316" s="244"/>
      <c r="Q316" s="244"/>
      <c r="R316" s="244"/>
      <c r="S316" s="244"/>
      <c r="T316" s="24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6" t="s">
        <v>148</v>
      </c>
      <c r="AU316" s="246" t="s">
        <v>91</v>
      </c>
      <c r="AV316" s="13" t="s">
        <v>89</v>
      </c>
      <c r="AW316" s="13" t="s">
        <v>36</v>
      </c>
      <c r="AX316" s="13" t="s">
        <v>81</v>
      </c>
      <c r="AY316" s="246" t="s">
        <v>137</v>
      </c>
    </row>
    <row r="317" s="14" customFormat="1">
      <c r="A317" s="14"/>
      <c r="B317" s="247"/>
      <c r="C317" s="248"/>
      <c r="D317" s="232" t="s">
        <v>148</v>
      </c>
      <c r="E317" s="249" t="s">
        <v>1</v>
      </c>
      <c r="F317" s="250" t="s">
        <v>168</v>
      </c>
      <c r="G317" s="248"/>
      <c r="H317" s="251">
        <v>26.059000000000001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7" t="s">
        <v>148</v>
      </c>
      <c r="AU317" s="257" t="s">
        <v>91</v>
      </c>
      <c r="AV317" s="14" t="s">
        <v>91</v>
      </c>
      <c r="AW317" s="14" t="s">
        <v>36</v>
      </c>
      <c r="AX317" s="14" t="s">
        <v>89</v>
      </c>
      <c r="AY317" s="257" t="s">
        <v>137</v>
      </c>
    </row>
    <row r="318" s="2" customFormat="1" ht="33" customHeight="1">
      <c r="A318" s="39"/>
      <c r="B318" s="40"/>
      <c r="C318" s="219" t="s">
        <v>431</v>
      </c>
      <c r="D318" s="219" t="s">
        <v>139</v>
      </c>
      <c r="E318" s="220" t="s">
        <v>432</v>
      </c>
      <c r="F318" s="221" t="s">
        <v>433</v>
      </c>
      <c r="G318" s="222" t="s">
        <v>142</v>
      </c>
      <c r="H318" s="223">
        <v>26.059000000000001</v>
      </c>
      <c r="I318" s="224"/>
      <c r="J318" s="225">
        <f>ROUND(I318*H318,2)</f>
        <v>0</v>
      </c>
      <c r="K318" s="221" t="s">
        <v>143</v>
      </c>
      <c r="L318" s="45"/>
      <c r="M318" s="226" t="s">
        <v>1</v>
      </c>
      <c r="N318" s="227" t="s">
        <v>46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144</v>
      </c>
      <c r="AT318" s="230" t="s">
        <v>139</v>
      </c>
      <c r="AU318" s="230" t="s">
        <v>91</v>
      </c>
      <c r="AY318" s="18" t="s">
        <v>137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89</v>
      </c>
      <c r="BK318" s="231">
        <f>ROUND(I318*H318,2)</f>
        <v>0</v>
      </c>
      <c r="BL318" s="18" t="s">
        <v>144</v>
      </c>
      <c r="BM318" s="230" t="s">
        <v>434</v>
      </c>
    </row>
    <row r="319" s="13" customFormat="1">
      <c r="A319" s="13"/>
      <c r="B319" s="237"/>
      <c r="C319" s="238"/>
      <c r="D319" s="232" t="s">
        <v>148</v>
      </c>
      <c r="E319" s="239" t="s">
        <v>1</v>
      </c>
      <c r="F319" s="240" t="s">
        <v>149</v>
      </c>
      <c r="G319" s="238"/>
      <c r="H319" s="239" t="s">
        <v>1</v>
      </c>
      <c r="I319" s="241"/>
      <c r="J319" s="238"/>
      <c r="K319" s="238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148</v>
      </c>
      <c r="AU319" s="246" t="s">
        <v>91</v>
      </c>
      <c r="AV319" s="13" t="s">
        <v>89</v>
      </c>
      <c r="AW319" s="13" t="s">
        <v>36</v>
      </c>
      <c r="AX319" s="13" t="s">
        <v>81</v>
      </c>
      <c r="AY319" s="246" t="s">
        <v>137</v>
      </c>
    </row>
    <row r="320" s="14" customFormat="1">
      <c r="A320" s="14"/>
      <c r="B320" s="247"/>
      <c r="C320" s="248"/>
      <c r="D320" s="232" t="s">
        <v>148</v>
      </c>
      <c r="E320" s="249" t="s">
        <v>1</v>
      </c>
      <c r="F320" s="250" t="s">
        <v>168</v>
      </c>
      <c r="G320" s="248"/>
      <c r="H320" s="251">
        <v>26.059000000000001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148</v>
      </c>
      <c r="AU320" s="257" t="s">
        <v>91</v>
      </c>
      <c r="AV320" s="14" t="s">
        <v>91</v>
      </c>
      <c r="AW320" s="14" t="s">
        <v>36</v>
      </c>
      <c r="AX320" s="14" t="s">
        <v>89</v>
      </c>
      <c r="AY320" s="257" t="s">
        <v>137</v>
      </c>
    </row>
    <row r="321" s="2" customFormat="1" ht="33" customHeight="1">
      <c r="A321" s="39"/>
      <c r="B321" s="40"/>
      <c r="C321" s="219" t="s">
        <v>435</v>
      </c>
      <c r="D321" s="219" t="s">
        <v>139</v>
      </c>
      <c r="E321" s="220" t="s">
        <v>436</v>
      </c>
      <c r="F321" s="221" t="s">
        <v>437</v>
      </c>
      <c r="G321" s="222" t="s">
        <v>142</v>
      </c>
      <c r="H321" s="223">
        <v>206.46700000000001</v>
      </c>
      <c r="I321" s="224"/>
      <c r="J321" s="225">
        <f>ROUND(I321*H321,2)</f>
        <v>0</v>
      </c>
      <c r="K321" s="221" t="s">
        <v>143</v>
      </c>
      <c r="L321" s="45"/>
      <c r="M321" s="226" t="s">
        <v>1</v>
      </c>
      <c r="N321" s="227" t="s">
        <v>46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144</v>
      </c>
      <c r="AT321" s="230" t="s">
        <v>139</v>
      </c>
      <c r="AU321" s="230" t="s">
        <v>91</v>
      </c>
      <c r="AY321" s="18" t="s">
        <v>137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89</v>
      </c>
      <c r="BK321" s="231">
        <f>ROUND(I321*H321,2)</f>
        <v>0</v>
      </c>
      <c r="BL321" s="18" t="s">
        <v>144</v>
      </c>
      <c r="BM321" s="230" t="s">
        <v>438</v>
      </c>
    </row>
    <row r="322" s="13" customFormat="1">
      <c r="A322" s="13"/>
      <c r="B322" s="237"/>
      <c r="C322" s="238"/>
      <c r="D322" s="232" t="s">
        <v>148</v>
      </c>
      <c r="E322" s="239" t="s">
        <v>1</v>
      </c>
      <c r="F322" s="240" t="s">
        <v>149</v>
      </c>
      <c r="G322" s="238"/>
      <c r="H322" s="239" t="s">
        <v>1</v>
      </c>
      <c r="I322" s="241"/>
      <c r="J322" s="238"/>
      <c r="K322" s="238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148</v>
      </c>
      <c r="AU322" s="246" t="s">
        <v>91</v>
      </c>
      <c r="AV322" s="13" t="s">
        <v>89</v>
      </c>
      <c r="AW322" s="13" t="s">
        <v>36</v>
      </c>
      <c r="AX322" s="13" t="s">
        <v>81</v>
      </c>
      <c r="AY322" s="246" t="s">
        <v>137</v>
      </c>
    </row>
    <row r="323" s="13" customFormat="1">
      <c r="A323" s="13"/>
      <c r="B323" s="237"/>
      <c r="C323" s="238"/>
      <c r="D323" s="232" t="s">
        <v>148</v>
      </c>
      <c r="E323" s="239" t="s">
        <v>1</v>
      </c>
      <c r="F323" s="240" t="s">
        <v>150</v>
      </c>
      <c r="G323" s="238"/>
      <c r="H323" s="239" t="s">
        <v>1</v>
      </c>
      <c r="I323" s="241"/>
      <c r="J323" s="238"/>
      <c r="K323" s="238"/>
      <c r="L323" s="242"/>
      <c r="M323" s="243"/>
      <c r="N323" s="244"/>
      <c r="O323" s="244"/>
      <c r="P323" s="244"/>
      <c r="Q323" s="244"/>
      <c r="R323" s="244"/>
      <c r="S323" s="244"/>
      <c r="T323" s="24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6" t="s">
        <v>148</v>
      </c>
      <c r="AU323" s="246" t="s">
        <v>91</v>
      </c>
      <c r="AV323" s="13" t="s">
        <v>89</v>
      </c>
      <c r="AW323" s="13" t="s">
        <v>36</v>
      </c>
      <c r="AX323" s="13" t="s">
        <v>81</v>
      </c>
      <c r="AY323" s="246" t="s">
        <v>137</v>
      </c>
    </row>
    <row r="324" s="14" customFormat="1">
      <c r="A324" s="14"/>
      <c r="B324" s="247"/>
      <c r="C324" s="248"/>
      <c r="D324" s="232" t="s">
        <v>148</v>
      </c>
      <c r="E324" s="249" t="s">
        <v>1</v>
      </c>
      <c r="F324" s="250" t="s">
        <v>151</v>
      </c>
      <c r="G324" s="248"/>
      <c r="H324" s="251">
        <v>184.01900000000001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7" t="s">
        <v>148</v>
      </c>
      <c r="AU324" s="257" t="s">
        <v>91</v>
      </c>
      <c r="AV324" s="14" t="s">
        <v>91</v>
      </c>
      <c r="AW324" s="14" t="s">
        <v>36</v>
      </c>
      <c r="AX324" s="14" t="s">
        <v>81</v>
      </c>
      <c r="AY324" s="257" t="s">
        <v>137</v>
      </c>
    </row>
    <row r="325" s="14" customFormat="1">
      <c r="A325" s="14"/>
      <c r="B325" s="247"/>
      <c r="C325" s="248"/>
      <c r="D325" s="232" t="s">
        <v>148</v>
      </c>
      <c r="E325" s="249" t="s">
        <v>1</v>
      </c>
      <c r="F325" s="250" t="s">
        <v>152</v>
      </c>
      <c r="G325" s="248"/>
      <c r="H325" s="251">
        <v>22.448</v>
      </c>
      <c r="I325" s="252"/>
      <c r="J325" s="248"/>
      <c r="K325" s="248"/>
      <c r="L325" s="253"/>
      <c r="M325" s="254"/>
      <c r="N325" s="255"/>
      <c r="O325" s="255"/>
      <c r="P325" s="255"/>
      <c r="Q325" s="255"/>
      <c r="R325" s="255"/>
      <c r="S325" s="255"/>
      <c r="T325" s="25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7" t="s">
        <v>148</v>
      </c>
      <c r="AU325" s="257" t="s">
        <v>91</v>
      </c>
      <c r="AV325" s="14" t="s">
        <v>91</v>
      </c>
      <c r="AW325" s="14" t="s">
        <v>36</v>
      </c>
      <c r="AX325" s="14" t="s">
        <v>81</v>
      </c>
      <c r="AY325" s="257" t="s">
        <v>137</v>
      </c>
    </row>
    <row r="326" s="15" customFormat="1">
      <c r="A326" s="15"/>
      <c r="B326" s="258"/>
      <c r="C326" s="259"/>
      <c r="D326" s="232" t="s">
        <v>148</v>
      </c>
      <c r="E326" s="260" t="s">
        <v>1</v>
      </c>
      <c r="F326" s="261" t="s">
        <v>155</v>
      </c>
      <c r="G326" s="259"/>
      <c r="H326" s="262">
        <v>206.46700000000001</v>
      </c>
      <c r="I326" s="263"/>
      <c r="J326" s="259"/>
      <c r="K326" s="259"/>
      <c r="L326" s="264"/>
      <c r="M326" s="265"/>
      <c r="N326" s="266"/>
      <c r="O326" s="266"/>
      <c r="P326" s="266"/>
      <c r="Q326" s="266"/>
      <c r="R326" s="266"/>
      <c r="S326" s="266"/>
      <c r="T326" s="267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8" t="s">
        <v>148</v>
      </c>
      <c r="AU326" s="268" t="s">
        <v>91</v>
      </c>
      <c r="AV326" s="15" t="s">
        <v>144</v>
      </c>
      <c r="AW326" s="15" t="s">
        <v>36</v>
      </c>
      <c r="AX326" s="15" t="s">
        <v>89</v>
      </c>
      <c r="AY326" s="268" t="s">
        <v>137</v>
      </c>
    </row>
    <row r="327" s="2" customFormat="1" ht="49.05" customHeight="1">
      <c r="A327" s="39"/>
      <c r="B327" s="40"/>
      <c r="C327" s="219" t="s">
        <v>439</v>
      </c>
      <c r="D327" s="219" t="s">
        <v>139</v>
      </c>
      <c r="E327" s="220" t="s">
        <v>440</v>
      </c>
      <c r="F327" s="221" t="s">
        <v>441</v>
      </c>
      <c r="G327" s="222" t="s">
        <v>142</v>
      </c>
      <c r="H327" s="223">
        <v>15.433</v>
      </c>
      <c r="I327" s="224"/>
      <c r="J327" s="225">
        <f>ROUND(I327*H327,2)</f>
        <v>0</v>
      </c>
      <c r="K327" s="221" t="s">
        <v>143</v>
      </c>
      <c r="L327" s="45"/>
      <c r="M327" s="226" t="s">
        <v>1</v>
      </c>
      <c r="N327" s="227" t="s">
        <v>46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144</v>
      </c>
      <c r="AT327" s="230" t="s">
        <v>139</v>
      </c>
      <c r="AU327" s="230" t="s">
        <v>91</v>
      </c>
      <c r="AY327" s="18" t="s">
        <v>137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89</v>
      </c>
      <c r="BK327" s="231">
        <f>ROUND(I327*H327,2)</f>
        <v>0</v>
      </c>
      <c r="BL327" s="18" t="s">
        <v>144</v>
      </c>
      <c r="BM327" s="230" t="s">
        <v>442</v>
      </c>
    </row>
    <row r="328" s="13" customFormat="1">
      <c r="A328" s="13"/>
      <c r="B328" s="237"/>
      <c r="C328" s="238"/>
      <c r="D328" s="232" t="s">
        <v>148</v>
      </c>
      <c r="E328" s="239" t="s">
        <v>1</v>
      </c>
      <c r="F328" s="240" t="s">
        <v>153</v>
      </c>
      <c r="G328" s="238"/>
      <c r="H328" s="239" t="s">
        <v>1</v>
      </c>
      <c r="I328" s="241"/>
      <c r="J328" s="238"/>
      <c r="K328" s="238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148</v>
      </c>
      <c r="AU328" s="246" t="s">
        <v>91</v>
      </c>
      <c r="AV328" s="13" t="s">
        <v>89</v>
      </c>
      <c r="AW328" s="13" t="s">
        <v>36</v>
      </c>
      <c r="AX328" s="13" t="s">
        <v>81</v>
      </c>
      <c r="AY328" s="246" t="s">
        <v>137</v>
      </c>
    </row>
    <row r="329" s="14" customFormat="1">
      <c r="A329" s="14"/>
      <c r="B329" s="247"/>
      <c r="C329" s="248"/>
      <c r="D329" s="232" t="s">
        <v>148</v>
      </c>
      <c r="E329" s="249" t="s">
        <v>1</v>
      </c>
      <c r="F329" s="250" t="s">
        <v>154</v>
      </c>
      <c r="G329" s="248"/>
      <c r="H329" s="251">
        <v>15.433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7" t="s">
        <v>148</v>
      </c>
      <c r="AU329" s="257" t="s">
        <v>91</v>
      </c>
      <c r="AV329" s="14" t="s">
        <v>91</v>
      </c>
      <c r="AW329" s="14" t="s">
        <v>36</v>
      </c>
      <c r="AX329" s="14" t="s">
        <v>89</v>
      </c>
      <c r="AY329" s="257" t="s">
        <v>137</v>
      </c>
    </row>
    <row r="330" s="2" customFormat="1" ht="49.05" customHeight="1">
      <c r="A330" s="39"/>
      <c r="B330" s="40"/>
      <c r="C330" s="219" t="s">
        <v>443</v>
      </c>
      <c r="D330" s="219" t="s">
        <v>139</v>
      </c>
      <c r="E330" s="220" t="s">
        <v>444</v>
      </c>
      <c r="F330" s="221" t="s">
        <v>445</v>
      </c>
      <c r="G330" s="222" t="s">
        <v>142</v>
      </c>
      <c r="H330" s="223">
        <v>387.78699999999998</v>
      </c>
      <c r="I330" s="224"/>
      <c r="J330" s="225">
        <f>ROUND(I330*H330,2)</f>
        <v>0</v>
      </c>
      <c r="K330" s="221" t="s">
        <v>143</v>
      </c>
      <c r="L330" s="45"/>
      <c r="M330" s="226" t="s">
        <v>1</v>
      </c>
      <c r="N330" s="227" t="s">
        <v>46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144</v>
      </c>
      <c r="AT330" s="230" t="s">
        <v>139</v>
      </c>
      <c r="AU330" s="230" t="s">
        <v>91</v>
      </c>
      <c r="AY330" s="18" t="s">
        <v>137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89</v>
      </c>
      <c r="BK330" s="231">
        <f>ROUND(I330*H330,2)</f>
        <v>0</v>
      </c>
      <c r="BL330" s="18" t="s">
        <v>144</v>
      </c>
      <c r="BM330" s="230" t="s">
        <v>446</v>
      </c>
    </row>
    <row r="331" s="13" customFormat="1">
      <c r="A331" s="13"/>
      <c r="B331" s="237"/>
      <c r="C331" s="238"/>
      <c r="D331" s="232" t="s">
        <v>148</v>
      </c>
      <c r="E331" s="239" t="s">
        <v>1</v>
      </c>
      <c r="F331" s="240" t="s">
        <v>149</v>
      </c>
      <c r="G331" s="238"/>
      <c r="H331" s="239" t="s">
        <v>1</v>
      </c>
      <c r="I331" s="241"/>
      <c r="J331" s="238"/>
      <c r="K331" s="238"/>
      <c r="L331" s="242"/>
      <c r="M331" s="243"/>
      <c r="N331" s="244"/>
      <c r="O331" s="244"/>
      <c r="P331" s="244"/>
      <c r="Q331" s="244"/>
      <c r="R331" s="244"/>
      <c r="S331" s="244"/>
      <c r="T331" s="24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6" t="s">
        <v>148</v>
      </c>
      <c r="AU331" s="246" t="s">
        <v>91</v>
      </c>
      <c r="AV331" s="13" t="s">
        <v>89</v>
      </c>
      <c r="AW331" s="13" t="s">
        <v>36</v>
      </c>
      <c r="AX331" s="13" t="s">
        <v>81</v>
      </c>
      <c r="AY331" s="246" t="s">
        <v>137</v>
      </c>
    </row>
    <row r="332" s="13" customFormat="1">
      <c r="A332" s="13"/>
      <c r="B332" s="237"/>
      <c r="C332" s="238"/>
      <c r="D332" s="232" t="s">
        <v>148</v>
      </c>
      <c r="E332" s="239" t="s">
        <v>1</v>
      </c>
      <c r="F332" s="240" t="s">
        <v>150</v>
      </c>
      <c r="G332" s="238"/>
      <c r="H332" s="239" t="s">
        <v>1</v>
      </c>
      <c r="I332" s="241"/>
      <c r="J332" s="238"/>
      <c r="K332" s="238"/>
      <c r="L332" s="242"/>
      <c r="M332" s="243"/>
      <c r="N332" s="244"/>
      <c r="O332" s="244"/>
      <c r="P332" s="244"/>
      <c r="Q332" s="244"/>
      <c r="R332" s="244"/>
      <c r="S332" s="244"/>
      <c r="T332" s="24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6" t="s">
        <v>148</v>
      </c>
      <c r="AU332" s="246" t="s">
        <v>91</v>
      </c>
      <c r="AV332" s="13" t="s">
        <v>89</v>
      </c>
      <c r="AW332" s="13" t="s">
        <v>36</v>
      </c>
      <c r="AX332" s="13" t="s">
        <v>81</v>
      </c>
      <c r="AY332" s="246" t="s">
        <v>137</v>
      </c>
    </row>
    <row r="333" s="14" customFormat="1">
      <c r="A333" s="14"/>
      <c r="B333" s="247"/>
      <c r="C333" s="248"/>
      <c r="D333" s="232" t="s">
        <v>148</v>
      </c>
      <c r="E333" s="249" t="s">
        <v>1</v>
      </c>
      <c r="F333" s="250" t="s">
        <v>178</v>
      </c>
      <c r="G333" s="248"/>
      <c r="H333" s="251">
        <v>351.30900000000003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7" t="s">
        <v>148</v>
      </c>
      <c r="AU333" s="257" t="s">
        <v>91</v>
      </c>
      <c r="AV333" s="14" t="s">
        <v>91</v>
      </c>
      <c r="AW333" s="14" t="s">
        <v>36</v>
      </c>
      <c r="AX333" s="14" t="s">
        <v>81</v>
      </c>
      <c r="AY333" s="257" t="s">
        <v>137</v>
      </c>
    </row>
    <row r="334" s="14" customFormat="1">
      <c r="A334" s="14"/>
      <c r="B334" s="247"/>
      <c r="C334" s="248"/>
      <c r="D334" s="232" t="s">
        <v>148</v>
      </c>
      <c r="E334" s="249" t="s">
        <v>1</v>
      </c>
      <c r="F334" s="250" t="s">
        <v>179</v>
      </c>
      <c r="G334" s="248"/>
      <c r="H334" s="251">
        <v>36.478000000000002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148</v>
      </c>
      <c r="AU334" s="257" t="s">
        <v>91</v>
      </c>
      <c r="AV334" s="14" t="s">
        <v>91</v>
      </c>
      <c r="AW334" s="14" t="s">
        <v>36</v>
      </c>
      <c r="AX334" s="14" t="s">
        <v>81</v>
      </c>
      <c r="AY334" s="257" t="s">
        <v>137</v>
      </c>
    </row>
    <row r="335" s="15" customFormat="1">
      <c r="A335" s="15"/>
      <c r="B335" s="258"/>
      <c r="C335" s="259"/>
      <c r="D335" s="232" t="s">
        <v>148</v>
      </c>
      <c r="E335" s="260" t="s">
        <v>1</v>
      </c>
      <c r="F335" s="261" t="s">
        <v>155</v>
      </c>
      <c r="G335" s="259"/>
      <c r="H335" s="262">
        <v>387.78699999999998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8" t="s">
        <v>148</v>
      </c>
      <c r="AU335" s="268" t="s">
        <v>91</v>
      </c>
      <c r="AV335" s="15" t="s">
        <v>144</v>
      </c>
      <c r="AW335" s="15" t="s">
        <v>36</v>
      </c>
      <c r="AX335" s="15" t="s">
        <v>89</v>
      </c>
      <c r="AY335" s="268" t="s">
        <v>137</v>
      </c>
    </row>
    <row r="336" s="2" customFormat="1" ht="37.8" customHeight="1">
      <c r="A336" s="39"/>
      <c r="B336" s="40"/>
      <c r="C336" s="219" t="s">
        <v>447</v>
      </c>
      <c r="D336" s="219" t="s">
        <v>139</v>
      </c>
      <c r="E336" s="220" t="s">
        <v>448</v>
      </c>
      <c r="F336" s="221" t="s">
        <v>449</v>
      </c>
      <c r="G336" s="222" t="s">
        <v>142</v>
      </c>
      <c r="H336" s="223">
        <v>184.01900000000001</v>
      </c>
      <c r="I336" s="224"/>
      <c r="J336" s="225">
        <f>ROUND(I336*H336,2)</f>
        <v>0</v>
      </c>
      <c r="K336" s="221" t="s">
        <v>143</v>
      </c>
      <c r="L336" s="45"/>
      <c r="M336" s="226" t="s">
        <v>1</v>
      </c>
      <c r="N336" s="227" t="s">
        <v>46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144</v>
      </c>
      <c r="AT336" s="230" t="s">
        <v>139</v>
      </c>
      <c r="AU336" s="230" t="s">
        <v>91</v>
      </c>
      <c r="AY336" s="18" t="s">
        <v>137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89</v>
      </c>
      <c r="BK336" s="231">
        <f>ROUND(I336*H336,2)</f>
        <v>0</v>
      </c>
      <c r="BL336" s="18" t="s">
        <v>144</v>
      </c>
      <c r="BM336" s="230" t="s">
        <v>450</v>
      </c>
    </row>
    <row r="337" s="14" customFormat="1">
      <c r="A337" s="14"/>
      <c r="B337" s="247"/>
      <c r="C337" s="248"/>
      <c r="D337" s="232" t="s">
        <v>148</v>
      </c>
      <c r="E337" s="249" t="s">
        <v>1</v>
      </c>
      <c r="F337" s="250" t="s">
        <v>451</v>
      </c>
      <c r="G337" s="248"/>
      <c r="H337" s="251">
        <v>184.01900000000001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7" t="s">
        <v>148</v>
      </c>
      <c r="AU337" s="257" t="s">
        <v>91</v>
      </c>
      <c r="AV337" s="14" t="s">
        <v>91</v>
      </c>
      <c r="AW337" s="14" t="s">
        <v>36</v>
      </c>
      <c r="AX337" s="14" t="s">
        <v>89</v>
      </c>
      <c r="AY337" s="257" t="s">
        <v>137</v>
      </c>
    </row>
    <row r="338" s="2" customFormat="1" ht="37.8" customHeight="1">
      <c r="A338" s="39"/>
      <c r="B338" s="40"/>
      <c r="C338" s="219" t="s">
        <v>452</v>
      </c>
      <c r="D338" s="219" t="s">
        <v>139</v>
      </c>
      <c r="E338" s="220" t="s">
        <v>453</v>
      </c>
      <c r="F338" s="221" t="s">
        <v>454</v>
      </c>
      <c r="G338" s="222" t="s">
        <v>142</v>
      </c>
      <c r="H338" s="223">
        <v>297.12700000000001</v>
      </c>
      <c r="I338" s="224"/>
      <c r="J338" s="225">
        <f>ROUND(I338*H338,2)</f>
        <v>0</v>
      </c>
      <c r="K338" s="221" t="s">
        <v>143</v>
      </c>
      <c r="L338" s="45"/>
      <c r="M338" s="226" t="s">
        <v>1</v>
      </c>
      <c r="N338" s="227" t="s">
        <v>46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144</v>
      </c>
      <c r="AT338" s="230" t="s">
        <v>139</v>
      </c>
      <c r="AU338" s="230" t="s">
        <v>91</v>
      </c>
      <c r="AY338" s="18" t="s">
        <v>137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89</v>
      </c>
      <c r="BK338" s="231">
        <f>ROUND(I338*H338,2)</f>
        <v>0</v>
      </c>
      <c r="BL338" s="18" t="s">
        <v>144</v>
      </c>
      <c r="BM338" s="230" t="s">
        <v>455</v>
      </c>
    </row>
    <row r="339" s="13" customFormat="1">
      <c r="A339" s="13"/>
      <c r="B339" s="237"/>
      <c r="C339" s="238"/>
      <c r="D339" s="232" t="s">
        <v>148</v>
      </c>
      <c r="E339" s="239" t="s">
        <v>1</v>
      </c>
      <c r="F339" s="240" t="s">
        <v>149</v>
      </c>
      <c r="G339" s="238"/>
      <c r="H339" s="239" t="s">
        <v>1</v>
      </c>
      <c r="I339" s="241"/>
      <c r="J339" s="238"/>
      <c r="K339" s="238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148</v>
      </c>
      <c r="AU339" s="246" t="s">
        <v>91</v>
      </c>
      <c r="AV339" s="13" t="s">
        <v>89</v>
      </c>
      <c r="AW339" s="13" t="s">
        <v>36</v>
      </c>
      <c r="AX339" s="13" t="s">
        <v>81</v>
      </c>
      <c r="AY339" s="246" t="s">
        <v>137</v>
      </c>
    </row>
    <row r="340" s="13" customFormat="1">
      <c r="A340" s="13"/>
      <c r="B340" s="237"/>
      <c r="C340" s="238"/>
      <c r="D340" s="232" t="s">
        <v>148</v>
      </c>
      <c r="E340" s="239" t="s">
        <v>1</v>
      </c>
      <c r="F340" s="240" t="s">
        <v>150</v>
      </c>
      <c r="G340" s="238"/>
      <c r="H340" s="239" t="s">
        <v>1</v>
      </c>
      <c r="I340" s="241"/>
      <c r="J340" s="238"/>
      <c r="K340" s="238"/>
      <c r="L340" s="242"/>
      <c r="M340" s="243"/>
      <c r="N340" s="244"/>
      <c r="O340" s="244"/>
      <c r="P340" s="244"/>
      <c r="Q340" s="244"/>
      <c r="R340" s="244"/>
      <c r="S340" s="244"/>
      <c r="T340" s="24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6" t="s">
        <v>148</v>
      </c>
      <c r="AU340" s="246" t="s">
        <v>91</v>
      </c>
      <c r="AV340" s="13" t="s">
        <v>89</v>
      </c>
      <c r="AW340" s="13" t="s">
        <v>36</v>
      </c>
      <c r="AX340" s="13" t="s">
        <v>81</v>
      </c>
      <c r="AY340" s="246" t="s">
        <v>137</v>
      </c>
    </row>
    <row r="341" s="14" customFormat="1">
      <c r="A341" s="14"/>
      <c r="B341" s="247"/>
      <c r="C341" s="248"/>
      <c r="D341" s="232" t="s">
        <v>148</v>
      </c>
      <c r="E341" s="249" t="s">
        <v>1</v>
      </c>
      <c r="F341" s="250" t="s">
        <v>160</v>
      </c>
      <c r="G341" s="248"/>
      <c r="H341" s="251">
        <v>267.66399999999999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148</v>
      </c>
      <c r="AU341" s="257" t="s">
        <v>91</v>
      </c>
      <c r="AV341" s="14" t="s">
        <v>91</v>
      </c>
      <c r="AW341" s="14" t="s">
        <v>36</v>
      </c>
      <c r="AX341" s="14" t="s">
        <v>81</v>
      </c>
      <c r="AY341" s="257" t="s">
        <v>137</v>
      </c>
    </row>
    <row r="342" s="14" customFormat="1">
      <c r="A342" s="14"/>
      <c r="B342" s="247"/>
      <c r="C342" s="248"/>
      <c r="D342" s="232" t="s">
        <v>148</v>
      </c>
      <c r="E342" s="249" t="s">
        <v>1</v>
      </c>
      <c r="F342" s="250" t="s">
        <v>162</v>
      </c>
      <c r="G342" s="248"/>
      <c r="H342" s="251">
        <v>29.463000000000001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7" t="s">
        <v>148</v>
      </c>
      <c r="AU342" s="257" t="s">
        <v>91</v>
      </c>
      <c r="AV342" s="14" t="s">
        <v>91</v>
      </c>
      <c r="AW342" s="14" t="s">
        <v>36</v>
      </c>
      <c r="AX342" s="14" t="s">
        <v>81</v>
      </c>
      <c r="AY342" s="257" t="s">
        <v>137</v>
      </c>
    </row>
    <row r="343" s="15" customFormat="1">
      <c r="A343" s="15"/>
      <c r="B343" s="258"/>
      <c r="C343" s="259"/>
      <c r="D343" s="232" t="s">
        <v>148</v>
      </c>
      <c r="E343" s="260" t="s">
        <v>1</v>
      </c>
      <c r="F343" s="261" t="s">
        <v>155</v>
      </c>
      <c r="G343" s="259"/>
      <c r="H343" s="262">
        <v>297.12700000000001</v>
      </c>
      <c r="I343" s="263"/>
      <c r="J343" s="259"/>
      <c r="K343" s="259"/>
      <c r="L343" s="264"/>
      <c r="M343" s="265"/>
      <c r="N343" s="266"/>
      <c r="O343" s="266"/>
      <c r="P343" s="266"/>
      <c r="Q343" s="266"/>
      <c r="R343" s="266"/>
      <c r="S343" s="266"/>
      <c r="T343" s="26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8" t="s">
        <v>148</v>
      </c>
      <c r="AU343" s="268" t="s">
        <v>91</v>
      </c>
      <c r="AV343" s="15" t="s">
        <v>144</v>
      </c>
      <c r="AW343" s="15" t="s">
        <v>36</v>
      </c>
      <c r="AX343" s="15" t="s">
        <v>89</v>
      </c>
      <c r="AY343" s="268" t="s">
        <v>137</v>
      </c>
    </row>
    <row r="344" s="2" customFormat="1" ht="24.15" customHeight="1">
      <c r="A344" s="39"/>
      <c r="B344" s="40"/>
      <c r="C344" s="219" t="s">
        <v>456</v>
      </c>
      <c r="D344" s="219" t="s">
        <v>139</v>
      </c>
      <c r="E344" s="220" t="s">
        <v>457</v>
      </c>
      <c r="F344" s="221" t="s">
        <v>458</v>
      </c>
      <c r="G344" s="222" t="s">
        <v>142</v>
      </c>
      <c r="H344" s="223">
        <v>36.478000000000002</v>
      </c>
      <c r="I344" s="224"/>
      <c r="J344" s="225">
        <f>ROUND(I344*H344,2)</f>
        <v>0</v>
      </c>
      <c r="K344" s="221" t="s">
        <v>143</v>
      </c>
      <c r="L344" s="45"/>
      <c r="M344" s="226" t="s">
        <v>1</v>
      </c>
      <c r="N344" s="227" t="s">
        <v>46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144</v>
      </c>
      <c r="AT344" s="230" t="s">
        <v>139</v>
      </c>
      <c r="AU344" s="230" t="s">
        <v>91</v>
      </c>
      <c r="AY344" s="18" t="s">
        <v>137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89</v>
      </c>
      <c r="BK344" s="231">
        <f>ROUND(I344*H344,2)</f>
        <v>0</v>
      </c>
      <c r="BL344" s="18" t="s">
        <v>144</v>
      </c>
      <c r="BM344" s="230" t="s">
        <v>459</v>
      </c>
    </row>
    <row r="345" s="13" customFormat="1">
      <c r="A345" s="13"/>
      <c r="B345" s="237"/>
      <c r="C345" s="238"/>
      <c r="D345" s="232" t="s">
        <v>148</v>
      </c>
      <c r="E345" s="239" t="s">
        <v>1</v>
      </c>
      <c r="F345" s="240" t="s">
        <v>149</v>
      </c>
      <c r="G345" s="238"/>
      <c r="H345" s="239" t="s">
        <v>1</v>
      </c>
      <c r="I345" s="241"/>
      <c r="J345" s="238"/>
      <c r="K345" s="238"/>
      <c r="L345" s="242"/>
      <c r="M345" s="243"/>
      <c r="N345" s="244"/>
      <c r="O345" s="244"/>
      <c r="P345" s="244"/>
      <c r="Q345" s="244"/>
      <c r="R345" s="244"/>
      <c r="S345" s="244"/>
      <c r="T345" s="24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6" t="s">
        <v>148</v>
      </c>
      <c r="AU345" s="246" t="s">
        <v>91</v>
      </c>
      <c r="AV345" s="13" t="s">
        <v>89</v>
      </c>
      <c r="AW345" s="13" t="s">
        <v>36</v>
      </c>
      <c r="AX345" s="13" t="s">
        <v>81</v>
      </c>
      <c r="AY345" s="246" t="s">
        <v>137</v>
      </c>
    </row>
    <row r="346" s="13" customFormat="1">
      <c r="A346" s="13"/>
      <c r="B346" s="237"/>
      <c r="C346" s="238"/>
      <c r="D346" s="232" t="s">
        <v>148</v>
      </c>
      <c r="E346" s="239" t="s">
        <v>1</v>
      </c>
      <c r="F346" s="240" t="s">
        <v>150</v>
      </c>
      <c r="G346" s="238"/>
      <c r="H346" s="239" t="s">
        <v>1</v>
      </c>
      <c r="I346" s="241"/>
      <c r="J346" s="238"/>
      <c r="K346" s="238"/>
      <c r="L346" s="242"/>
      <c r="M346" s="243"/>
      <c r="N346" s="244"/>
      <c r="O346" s="244"/>
      <c r="P346" s="244"/>
      <c r="Q346" s="244"/>
      <c r="R346" s="244"/>
      <c r="S346" s="244"/>
      <c r="T346" s="24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6" t="s">
        <v>148</v>
      </c>
      <c r="AU346" s="246" t="s">
        <v>91</v>
      </c>
      <c r="AV346" s="13" t="s">
        <v>89</v>
      </c>
      <c r="AW346" s="13" t="s">
        <v>36</v>
      </c>
      <c r="AX346" s="13" t="s">
        <v>81</v>
      </c>
      <c r="AY346" s="246" t="s">
        <v>137</v>
      </c>
    </row>
    <row r="347" s="14" customFormat="1">
      <c r="A347" s="14"/>
      <c r="B347" s="247"/>
      <c r="C347" s="248"/>
      <c r="D347" s="232" t="s">
        <v>148</v>
      </c>
      <c r="E347" s="249" t="s">
        <v>1</v>
      </c>
      <c r="F347" s="250" t="s">
        <v>179</v>
      </c>
      <c r="G347" s="248"/>
      <c r="H347" s="251">
        <v>36.478000000000002</v>
      </c>
      <c r="I347" s="252"/>
      <c r="J347" s="248"/>
      <c r="K347" s="248"/>
      <c r="L347" s="253"/>
      <c r="M347" s="254"/>
      <c r="N347" s="255"/>
      <c r="O347" s="255"/>
      <c r="P347" s="255"/>
      <c r="Q347" s="255"/>
      <c r="R347" s="255"/>
      <c r="S347" s="255"/>
      <c r="T347" s="25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7" t="s">
        <v>148</v>
      </c>
      <c r="AU347" s="257" t="s">
        <v>91</v>
      </c>
      <c r="AV347" s="14" t="s">
        <v>91</v>
      </c>
      <c r="AW347" s="14" t="s">
        <v>36</v>
      </c>
      <c r="AX347" s="14" t="s">
        <v>89</v>
      </c>
      <c r="AY347" s="257" t="s">
        <v>137</v>
      </c>
    </row>
    <row r="348" s="2" customFormat="1" ht="24.15" customHeight="1">
      <c r="A348" s="39"/>
      <c r="B348" s="40"/>
      <c r="C348" s="219" t="s">
        <v>460</v>
      </c>
      <c r="D348" s="219" t="s">
        <v>139</v>
      </c>
      <c r="E348" s="220" t="s">
        <v>461</v>
      </c>
      <c r="F348" s="221" t="s">
        <v>462</v>
      </c>
      <c r="G348" s="222" t="s">
        <v>142</v>
      </c>
      <c r="H348" s="223">
        <v>627.60500000000002</v>
      </c>
      <c r="I348" s="224"/>
      <c r="J348" s="225">
        <f>ROUND(I348*H348,2)</f>
        <v>0</v>
      </c>
      <c r="K348" s="221" t="s">
        <v>143</v>
      </c>
      <c r="L348" s="45"/>
      <c r="M348" s="226" t="s">
        <v>1</v>
      </c>
      <c r="N348" s="227" t="s">
        <v>46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144</v>
      </c>
      <c r="AT348" s="230" t="s">
        <v>139</v>
      </c>
      <c r="AU348" s="230" t="s">
        <v>91</v>
      </c>
      <c r="AY348" s="18" t="s">
        <v>137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89</v>
      </c>
      <c r="BK348" s="231">
        <f>ROUND(I348*H348,2)</f>
        <v>0</v>
      </c>
      <c r="BL348" s="18" t="s">
        <v>144</v>
      </c>
      <c r="BM348" s="230" t="s">
        <v>463</v>
      </c>
    </row>
    <row r="349" s="13" customFormat="1">
      <c r="A349" s="13"/>
      <c r="B349" s="237"/>
      <c r="C349" s="238"/>
      <c r="D349" s="232" t="s">
        <v>148</v>
      </c>
      <c r="E349" s="239" t="s">
        <v>1</v>
      </c>
      <c r="F349" s="240" t="s">
        <v>149</v>
      </c>
      <c r="G349" s="238"/>
      <c r="H349" s="239" t="s">
        <v>1</v>
      </c>
      <c r="I349" s="241"/>
      <c r="J349" s="238"/>
      <c r="K349" s="238"/>
      <c r="L349" s="242"/>
      <c r="M349" s="243"/>
      <c r="N349" s="244"/>
      <c r="O349" s="244"/>
      <c r="P349" s="244"/>
      <c r="Q349" s="244"/>
      <c r="R349" s="244"/>
      <c r="S349" s="244"/>
      <c r="T349" s="24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6" t="s">
        <v>148</v>
      </c>
      <c r="AU349" s="246" t="s">
        <v>91</v>
      </c>
      <c r="AV349" s="13" t="s">
        <v>89</v>
      </c>
      <c r="AW349" s="13" t="s">
        <v>36</v>
      </c>
      <c r="AX349" s="13" t="s">
        <v>81</v>
      </c>
      <c r="AY349" s="246" t="s">
        <v>137</v>
      </c>
    </row>
    <row r="350" s="13" customFormat="1">
      <c r="A350" s="13"/>
      <c r="B350" s="237"/>
      <c r="C350" s="238"/>
      <c r="D350" s="232" t="s">
        <v>148</v>
      </c>
      <c r="E350" s="239" t="s">
        <v>1</v>
      </c>
      <c r="F350" s="240" t="s">
        <v>150</v>
      </c>
      <c r="G350" s="238"/>
      <c r="H350" s="239" t="s">
        <v>1</v>
      </c>
      <c r="I350" s="241"/>
      <c r="J350" s="238"/>
      <c r="K350" s="238"/>
      <c r="L350" s="242"/>
      <c r="M350" s="243"/>
      <c r="N350" s="244"/>
      <c r="O350" s="244"/>
      <c r="P350" s="244"/>
      <c r="Q350" s="244"/>
      <c r="R350" s="244"/>
      <c r="S350" s="244"/>
      <c r="T350" s="24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6" t="s">
        <v>148</v>
      </c>
      <c r="AU350" s="246" t="s">
        <v>91</v>
      </c>
      <c r="AV350" s="13" t="s">
        <v>89</v>
      </c>
      <c r="AW350" s="13" t="s">
        <v>36</v>
      </c>
      <c r="AX350" s="13" t="s">
        <v>81</v>
      </c>
      <c r="AY350" s="246" t="s">
        <v>137</v>
      </c>
    </row>
    <row r="351" s="14" customFormat="1">
      <c r="A351" s="14"/>
      <c r="B351" s="247"/>
      <c r="C351" s="248"/>
      <c r="D351" s="232" t="s">
        <v>148</v>
      </c>
      <c r="E351" s="249" t="s">
        <v>1</v>
      </c>
      <c r="F351" s="250" t="s">
        <v>185</v>
      </c>
      <c r="G351" s="248"/>
      <c r="H351" s="251">
        <v>585.51499999999999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7" t="s">
        <v>148</v>
      </c>
      <c r="AU351" s="257" t="s">
        <v>91</v>
      </c>
      <c r="AV351" s="14" t="s">
        <v>91</v>
      </c>
      <c r="AW351" s="14" t="s">
        <v>36</v>
      </c>
      <c r="AX351" s="14" t="s">
        <v>81</v>
      </c>
      <c r="AY351" s="257" t="s">
        <v>137</v>
      </c>
    </row>
    <row r="352" s="14" customFormat="1">
      <c r="A352" s="14"/>
      <c r="B352" s="247"/>
      <c r="C352" s="248"/>
      <c r="D352" s="232" t="s">
        <v>148</v>
      </c>
      <c r="E352" s="249" t="s">
        <v>1</v>
      </c>
      <c r="F352" s="250" t="s">
        <v>186</v>
      </c>
      <c r="G352" s="248"/>
      <c r="H352" s="251">
        <v>42.090000000000003</v>
      </c>
      <c r="I352" s="252"/>
      <c r="J352" s="248"/>
      <c r="K352" s="248"/>
      <c r="L352" s="253"/>
      <c r="M352" s="254"/>
      <c r="N352" s="255"/>
      <c r="O352" s="255"/>
      <c r="P352" s="255"/>
      <c r="Q352" s="255"/>
      <c r="R352" s="255"/>
      <c r="S352" s="255"/>
      <c r="T352" s="25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7" t="s">
        <v>148</v>
      </c>
      <c r="AU352" s="257" t="s">
        <v>91</v>
      </c>
      <c r="AV352" s="14" t="s">
        <v>91</v>
      </c>
      <c r="AW352" s="14" t="s">
        <v>36</v>
      </c>
      <c r="AX352" s="14" t="s">
        <v>81</v>
      </c>
      <c r="AY352" s="257" t="s">
        <v>137</v>
      </c>
    </row>
    <row r="353" s="15" customFormat="1">
      <c r="A353" s="15"/>
      <c r="B353" s="258"/>
      <c r="C353" s="259"/>
      <c r="D353" s="232" t="s">
        <v>148</v>
      </c>
      <c r="E353" s="260" t="s">
        <v>1</v>
      </c>
      <c r="F353" s="261" t="s">
        <v>155</v>
      </c>
      <c r="G353" s="259"/>
      <c r="H353" s="262">
        <v>627.60500000000002</v>
      </c>
      <c r="I353" s="263"/>
      <c r="J353" s="259"/>
      <c r="K353" s="259"/>
      <c r="L353" s="264"/>
      <c r="M353" s="265"/>
      <c r="N353" s="266"/>
      <c r="O353" s="266"/>
      <c r="P353" s="266"/>
      <c r="Q353" s="266"/>
      <c r="R353" s="266"/>
      <c r="S353" s="266"/>
      <c r="T353" s="267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8" t="s">
        <v>148</v>
      </c>
      <c r="AU353" s="268" t="s">
        <v>91</v>
      </c>
      <c r="AV353" s="15" t="s">
        <v>144</v>
      </c>
      <c r="AW353" s="15" t="s">
        <v>36</v>
      </c>
      <c r="AX353" s="15" t="s">
        <v>89</v>
      </c>
      <c r="AY353" s="268" t="s">
        <v>137</v>
      </c>
    </row>
    <row r="354" s="2" customFormat="1" ht="49.05" customHeight="1">
      <c r="A354" s="39"/>
      <c r="B354" s="40"/>
      <c r="C354" s="219" t="s">
        <v>464</v>
      </c>
      <c r="D354" s="219" t="s">
        <v>139</v>
      </c>
      <c r="E354" s="220" t="s">
        <v>465</v>
      </c>
      <c r="F354" s="221" t="s">
        <v>466</v>
      </c>
      <c r="G354" s="222" t="s">
        <v>142</v>
      </c>
      <c r="H354" s="223">
        <v>627.60500000000002</v>
      </c>
      <c r="I354" s="224"/>
      <c r="J354" s="225">
        <f>ROUND(I354*H354,2)</f>
        <v>0</v>
      </c>
      <c r="K354" s="221" t="s">
        <v>143</v>
      </c>
      <c r="L354" s="45"/>
      <c r="M354" s="226" t="s">
        <v>1</v>
      </c>
      <c r="N354" s="227" t="s">
        <v>46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144</v>
      </c>
      <c r="AT354" s="230" t="s">
        <v>139</v>
      </c>
      <c r="AU354" s="230" t="s">
        <v>91</v>
      </c>
      <c r="AY354" s="18" t="s">
        <v>137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89</v>
      </c>
      <c r="BK354" s="231">
        <f>ROUND(I354*H354,2)</f>
        <v>0</v>
      </c>
      <c r="BL354" s="18" t="s">
        <v>144</v>
      </c>
      <c r="BM354" s="230" t="s">
        <v>467</v>
      </c>
    </row>
    <row r="355" s="13" customFormat="1">
      <c r="A355" s="13"/>
      <c r="B355" s="237"/>
      <c r="C355" s="238"/>
      <c r="D355" s="232" t="s">
        <v>148</v>
      </c>
      <c r="E355" s="239" t="s">
        <v>1</v>
      </c>
      <c r="F355" s="240" t="s">
        <v>149</v>
      </c>
      <c r="G355" s="238"/>
      <c r="H355" s="239" t="s">
        <v>1</v>
      </c>
      <c r="I355" s="241"/>
      <c r="J355" s="238"/>
      <c r="K355" s="238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148</v>
      </c>
      <c r="AU355" s="246" t="s">
        <v>91</v>
      </c>
      <c r="AV355" s="13" t="s">
        <v>89</v>
      </c>
      <c r="AW355" s="13" t="s">
        <v>36</v>
      </c>
      <c r="AX355" s="13" t="s">
        <v>81</v>
      </c>
      <c r="AY355" s="246" t="s">
        <v>137</v>
      </c>
    </row>
    <row r="356" s="13" customFormat="1">
      <c r="A356" s="13"/>
      <c r="B356" s="237"/>
      <c r="C356" s="238"/>
      <c r="D356" s="232" t="s">
        <v>148</v>
      </c>
      <c r="E356" s="239" t="s">
        <v>1</v>
      </c>
      <c r="F356" s="240" t="s">
        <v>150</v>
      </c>
      <c r="G356" s="238"/>
      <c r="H356" s="239" t="s">
        <v>1</v>
      </c>
      <c r="I356" s="241"/>
      <c r="J356" s="238"/>
      <c r="K356" s="238"/>
      <c r="L356" s="242"/>
      <c r="M356" s="243"/>
      <c r="N356" s="244"/>
      <c r="O356" s="244"/>
      <c r="P356" s="244"/>
      <c r="Q356" s="244"/>
      <c r="R356" s="244"/>
      <c r="S356" s="244"/>
      <c r="T356" s="24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6" t="s">
        <v>148</v>
      </c>
      <c r="AU356" s="246" t="s">
        <v>91</v>
      </c>
      <c r="AV356" s="13" t="s">
        <v>89</v>
      </c>
      <c r="AW356" s="13" t="s">
        <v>36</v>
      </c>
      <c r="AX356" s="13" t="s">
        <v>81</v>
      </c>
      <c r="AY356" s="246" t="s">
        <v>137</v>
      </c>
    </row>
    <row r="357" s="14" customFormat="1">
      <c r="A357" s="14"/>
      <c r="B357" s="247"/>
      <c r="C357" s="248"/>
      <c r="D357" s="232" t="s">
        <v>148</v>
      </c>
      <c r="E357" s="249" t="s">
        <v>1</v>
      </c>
      <c r="F357" s="250" t="s">
        <v>185</v>
      </c>
      <c r="G357" s="248"/>
      <c r="H357" s="251">
        <v>585.51499999999999</v>
      </c>
      <c r="I357" s="252"/>
      <c r="J357" s="248"/>
      <c r="K357" s="248"/>
      <c r="L357" s="253"/>
      <c r="M357" s="254"/>
      <c r="N357" s="255"/>
      <c r="O357" s="255"/>
      <c r="P357" s="255"/>
      <c r="Q357" s="255"/>
      <c r="R357" s="255"/>
      <c r="S357" s="255"/>
      <c r="T357" s="25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7" t="s">
        <v>148</v>
      </c>
      <c r="AU357" s="257" t="s">
        <v>91</v>
      </c>
      <c r="AV357" s="14" t="s">
        <v>91</v>
      </c>
      <c r="AW357" s="14" t="s">
        <v>36</v>
      </c>
      <c r="AX357" s="14" t="s">
        <v>81</v>
      </c>
      <c r="AY357" s="257" t="s">
        <v>137</v>
      </c>
    </row>
    <row r="358" s="14" customFormat="1">
      <c r="A358" s="14"/>
      <c r="B358" s="247"/>
      <c r="C358" s="248"/>
      <c r="D358" s="232" t="s">
        <v>148</v>
      </c>
      <c r="E358" s="249" t="s">
        <v>1</v>
      </c>
      <c r="F358" s="250" t="s">
        <v>186</v>
      </c>
      <c r="G358" s="248"/>
      <c r="H358" s="251">
        <v>42.090000000000003</v>
      </c>
      <c r="I358" s="252"/>
      <c r="J358" s="248"/>
      <c r="K358" s="248"/>
      <c r="L358" s="253"/>
      <c r="M358" s="254"/>
      <c r="N358" s="255"/>
      <c r="O358" s="255"/>
      <c r="P358" s="255"/>
      <c r="Q358" s="255"/>
      <c r="R358" s="255"/>
      <c r="S358" s="255"/>
      <c r="T358" s="25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7" t="s">
        <v>148</v>
      </c>
      <c r="AU358" s="257" t="s">
        <v>91</v>
      </c>
      <c r="AV358" s="14" t="s">
        <v>91</v>
      </c>
      <c r="AW358" s="14" t="s">
        <v>36</v>
      </c>
      <c r="AX358" s="14" t="s">
        <v>81</v>
      </c>
      <c r="AY358" s="257" t="s">
        <v>137</v>
      </c>
    </row>
    <row r="359" s="15" customFormat="1">
      <c r="A359" s="15"/>
      <c r="B359" s="258"/>
      <c r="C359" s="259"/>
      <c r="D359" s="232" t="s">
        <v>148</v>
      </c>
      <c r="E359" s="260" t="s">
        <v>1</v>
      </c>
      <c r="F359" s="261" t="s">
        <v>155</v>
      </c>
      <c r="G359" s="259"/>
      <c r="H359" s="262">
        <v>627.60500000000002</v>
      </c>
      <c r="I359" s="263"/>
      <c r="J359" s="259"/>
      <c r="K359" s="259"/>
      <c r="L359" s="264"/>
      <c r="M359" s="265"/>
      <c r="N359" s="266"/>
      <c r="O359" s="266"/>
      <c r="P359" s="266"/>
      <c r="Q359" s="266"/>
      <c r="R359" s="266"/>
      <c r="S359" s="266"/>
      <c r="T359" s="267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8" t="s">
        <v>148</v>
      </c>
      <c r="AU359" s="268" t="s">
        <v>91</v>
      </c>
      <c r="AV359" s="15" t="s">
        <v>144</v>
      </c>
      <c r="AW359" s="15" t="s">
        <v>36</v>
      </c>
      <c r="AX359" s="15" t="s">
        <v>89</v>
      </c>
      <c r="AY359" s="268" t="s">
        <v>137</v>
      </c>
    </row>
    <row r="360" s="12" customFormat="1" ht="22.8" customHeight="1">
      <c r="A360" s="12"/>
      <c r="B360" s="203"/>
      <c r="C360" s="204"/>
      <c r="D360" s="205" t="s">
        <v>80</v>
      </c>
      <c r="E360" s="217" t="s">
        <v>194</v>
      </c>
      <c r="F360" s="217" t="s">
        <v>468</v>
      </c>
      <c r="G360" s="204"/>
      <c r="H360" s="204"/>
      <c r="I360" s="207"/>
      <c r="J360" s="218">
        <f>BK360</f>
        <v>0</v>
      </c>
      <c r="K360" s="204"/>
      <c r="L360" s="209"/>
      <c r="M360" s="210"/>
      <c r="N360" s="211"/>
      <c r="O360" s="211"/>
      <c r="P360" s="212">
        <f>SUM(P361:P512)</f>
        <v>0</v>
      </c>
      <c r="Q360" s="211"/>
      <c r="R360" s="212">
        <f>SUM(R361:R512)</f>
        <v>7.7047165399999997</v>
      </c>
      <c r="S360" s="211"/>
      <c r="T360" s="213">
        <f>SUM(T361:T512)</f>
        <v>0.026669999999999999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4" t="s">
        <v>89</v>
      </c>
      <c r="AT360" s="215" t="s">
        <v>80</v>
      </c>
      <c r="AU360" s="215" t="s">
        <v>89</v>
      </c>
      <c r="AY360" s="214" t="s">
        <v>137</v>
      </c>
      <c r="BK360" s="216">
        <f>SUM(BK361:BK512)</f>
        <v>0</v>
      </c>
    </row>
    <row r="361" s="2" customFormat="1" ht="44.25" customHeight="1">
      <c r="A361" s="39"/>
      <c r="B361" s="40"/>
      <c r="C361" s="219" t="s">
        <v>469</v>
      </c>
      <c r="D361" s="219" t="s">
        <v>139</v>
      </c>
      <c r="E361" s="220" t="s">
        <v>470</v>
      </c>
      <c r="F361" s="221" t="s">
        <v>471</v>
      </c>
      <c r="G361" s="222" t="s">
        <v>373</v>
      </c>
      <c r="H361" s="223">
        <v>1</v>
      </c>
      <c r="I361" s="224"/>
      <c r="J361" s="225">
        <f>ROUND(I361*H361,2)</f>
        <v>0</v>
      </c>
      <c r="K361" s="221" t="s">
        <v>143</v>
      </c>
      <c r="L361" s="45"/>
      <c r="M361" s="226" t="s">
        <v>1</v>
      </c>
      <c r="N361" s="227" t="s">
        <v>46</v>
      </c>
      <c r="O361" s="92"/>
      <c r="P361" s="228">
        <f>O361*H361</f>
        <v>0</v>
      </c>
      <c r="Q361" s="228">
        <v>0.00109</v>
      </c>
      <c r="R361" s="228">
        <f>Q361*H361</f>
        <v>0.00109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144</v>
      </c>
      <c r="AT361" s="230" t="s">
        <v>139</v>
      </c>
      <c r="AU361" s="230" t="s">
        <v>91</v>
      </c>
      <c r="AY361" s="18" t="s">
        <v>137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89</v>
      </c>
      <c r="BK361" s="231">
        <f>ROUND(I361*H361,2)</f>
        <v>0</v>
      </c>
      <c r="BL361" s="18" t="s">
        <v>144</v>
      </c>
      <c r="BM361" s="230" t="s">
        <v>472</v>
      </c>
    </row>
    <row r="362" s="2" customFormat="1" ht="24.15" customHeight="1">
      <c r="A362" s="39"/>
      <c r="B362" s="40"/>
      <c r="C362" s="281" t="s">
        <v>473</v>
      </c>
      <c r="D362" s="281" t="s">
        <v>318</v>
      </c>
      <c r="E362" s="282" t="s">
        <v>474</v>
      </c>
      <c r="F362" s="283" t="s">
        <v>475</v>
      </c>
      <c r="G362" s="284" t="s">
        <v>373</v>
      </c>
      <c r="H362" s="285">
        <v>1</v>
      </c>
      <c r="I362" s="286"/>
      <c r="J362" s="287">
        <f>ROUND(I362*H362,2)</f>
        <v>0</v>
      </c>
      <c r="K362" s="283" t="s">
        <v>1</v>
      </c>
      <c r="L362" s="288"/>
      <c r="M362" s="289" t="s">
        <v>1</v>
      </c>
      <c r="N362" s="290" t="s">
        <v>46</v>
      </c>
      <c r="O362" s="92"/>
      <c r="P362" s="228">
        <f>O362*H362</f>
        <v>0</v>
      </c>
      <c r="Q362" s="228">
        <v>0.0020999999999999999</v>
      </c>
      <c r="R362" s="228">
        <f>Q362*H362</f>
        <v>0.0020999999999999999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194</v>
      </c>
      <c r="AT362" s="230" t="s">
        <v>318</v>
      </c>
      <c r="AU362" s="230" t="s">
        <v>91</v>
      </c>
      <c r="AY362" s="18" t="s">
        <v>137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89</v>
      </c>
      <c r="BK362" s="231">
        <f>ROUND(I362*H362,2)</f>
        <v>0</v>
      </c>
      <c r="BL362" s="18" t="s">
        <v>144</v>
      </c>
      <c r="BM362" s="230" t="s">
        <v>476</v>
      </c>
    </row>
    <row r="363" s="2" customFormat="1" ht="44.25" customHeight="1">
      <c r="A363" s="39"/>
      <c r="B363" s="40"/>
      <c r="C363" s="219" t="s">
        <v>477</v>
      </c>
      <c r="D363" s="219" t="s">
        <v>139</v>
      </c>
      <c r="E363" s="220" t="s">
        <v>478</v>
      </c>
      <c r="F363" s="221" t="s">
        <v>479</v>
      </c>
      <c r="G363" s="222" t="s">
        <v>373</v>
      </c>
      <c r="H363" s="223">
        <v>2</v>
      </c>
      <c r="I363" s="224"/>
      <c r="J363" s="225">
        <f>ROUND(I363*H363,2)</f>
        <v>0</v>
      </c>
      <c r="K363" s="221" t="s">
        <v>143</v>
      </c>
      <c r="L363" s="45"/>
      <c r="M363" s="226" t="s">
        <v>1</v>
      </c>
      <c r="N363" s="227" t="s">
        <v>46</v>
      </c>
      <c r="O363" s="92"/>
      <c r="P363" s="228">
        <f>O363*H363</f>
        <v>0</v>
      </c>
      <c r="Q363" s="228">
        <v>0.00167</v>
      </c>
      <c r="R363" s="228">
        <f>Q363*H363</f>
        <v>0.0033400000000000001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144</v>
      </c>
      <c r="AT363" s="230" t="s">
        <v>139</v>
      </c>
      <c r="AU363" s="230" t="s">
        <v>91</v>
      </c>
      <c r="AY363" s="18" t="s">
        <v>137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89</v>
      </c>
      <c r="BK363" s="231">
        <f>ROUND(I363*H363,2)</f>
        <v>0</v>
      </c>
      <c r="BL363" s="18" t="s">
        <v>144</v>
      </c>
      <c r="BM363" s="230" t="s">
        <v>480</v>
      </c>
    </row>
    <row r="364" s="2" customFormat="1" ht="24.15" customHeight="1">
      <c r="A364" s="39"/>
      <c r="B364" s="40"/>
      <c r="C364" s="281" t="s">
        <v>481</v>
      </c>
      <c r="D364" s="281" t="s">
        <v>318</v>
      </c>
      <c r="E364" s="282" t="s">
        <v>482</v>
      </c>
      <c r="F364" s="283" t="s">
        <v>483</v>
      </c>
      <c r="G364" s="284" t="s">
        <v>373</v>
      </c>
      <c r="H364" s="285">
        <v>2</v>
      </c>
      <c r="I364" s="286"/>
      <c r="J364" s="287">
        <f>ROUND(I364*H364,2)</f>
        <v>0</v>
      </c>
      <c r="K364" s="283" t="s">
        <v>1</v>
      </c>
      <c r="L364" s="288"/>
      <c r="M364" s="289" t="s">
        <v>1</v>
      </c>
      <c r="N364" s="290" t="s">
        <v>46</v>
      </c>
      <c r="O364" s="92"/>
      <c r="P364" s="228">
        <f>O364*H364</f>
        <v>0</v>
      </c>
      <c r="Q364" s="228">
        <v>0.013400000000000001</v>
      </c>
      <c r="R364" s="228">
        <f>Q364*H364</f>
        <v>0.026800000000000001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194</v>
      </c>
      <c r="AT364" s="230" t="s">
        <v>318</v>
      </c>
      <c r="AU364" s="230" t="s">
        <v>91</v>
      </c>
      <c r="AY364" s="18" t="s">
        <v>137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89</v>
      </c>
      <c r="BK364" s="231">
        <f>ROUND(I364*H364,2)</f>
        <v>0</v>
      </c>
      <c r="BL364" s="18" t="s">
        <v>144</v>
      </c>
      <c r="BM364" s="230" t="s">
        <v>484</v>
      </c>
    </row>
    <row r="365" s="2" customFormat="1" ht="55.5" customHeight="1">
      <c r="A365" s="39"/>
      <c r="B365" s="40"/>
      <c r="C365" s="219" t="s">
        <v>485</v>
      </c>
      <c r="D365" s="219" t="s">
        <v>139</v>
      </c>
      <c r="E365" s="220" t="s">
        <v>486</v>
      </c>
      <c r="F365" s="221" t="s">
        <v>487</v>
      </c>
      <c r="G365" s="222" t="s">
        <v>373</v>
      </c>
      <c r="H365" s="223">
        <v>2</v>
      </c>
      <c r="I365" s="224"/>
      <c r="J365" s="225">
        <f>ROUND(I365*H365,2)</f>
        <v>0</v>
      </c>
      <c r="K365" s="221" t="s">
        <v>143</v>
      </c>
      <c r="L365" s="45"/>
      <c r="M365" s="226" t="s">
        <v>1</v>
      </c>
      <c r="N365" s="227" t="s">
        <v>46</v>
      </c>
      <c r="O365" s="92"/>
      <c r="P365" s="228">
        <f>O365*H365</f>
        <v>0</v>
      </c>
      <c r="Q365" s="228">
        <v>0.00021000000000000001</v>
      </c>
      <c r="R365" s="228">
        <f>Q365*H365</f>
        <v>0.00042000000000000002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144</v>
      </c>
      <c r="AT365" s="230" t="s">
        <v>139</v>
      </c>
      <c r="AU365" s="230" t="s">
        <v>91</v>
      </c>
      <c r="AY365" s="18" t="s">
        <v>137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89</v>
      </c>
      <c r="BK365" s="231">
        <f>ROUND(I365*H365,2)</f>
        <v>0</v>
      </c>
      <c r="BL365" s="18" t="s">
        <v>144</v>
      </c>
      <c r="BM365" s="230" t="s">
        <v>488</v>
      </c>
    </row>
    <row r="366" s="2" customFormat="1" ht="24.15" customHeight="1">
      <c r="A366" s="39"/>
      <c r="B366" s="40"/>
      <c r="C366" s="281" t="s">
        <v>489</v>
      </c>
      <c r="D366" s="281" t="s">
        <v>318</v>
      </c>
      <c r="E366" s="282" t="s">
        <v>490</v>
      </c>
      <c r="F366" s="283" t="s">
        <v>491</v>
      </c>
      <c r="G366" s="284" t="s">
        <v>373</v>
      </c>
      <c r="H366" s="285">
        <v>2</v>
      </c>
      <c r="I366" s="286"/>
      <c r="J366" s="287">
        <f>ROUND(I366*H366,2)</f>
        <v>0</v>
      </c>
      <c r="K366" s="283" t="s">
        <v>1</v>
      </c>
      <c r="L366" s="288"/>
      <c r="M366" s="289" t="s">
        <v>1</v>
      </c>
      <c r="N366" s="290" t="s">
        <v>46</v>
      </c>
      <c r="O366" s="92"/>
      <c r="P366" s="228">
        <f>O366*H366</f>
        <v>0</v>
      </c>
      <c r="Q366" s="228">
        <v>0.012500000000000001</v>
      </c>
      <c r="R366" s="228">
        <f>Q366*H366</f>
        <v>0.025000000000000001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194</v>
      </c>
      <c r="AT366" s="230" t="s">
        <v>318</v>
      </c>
      <c r="AU366" s="230" t="s">
        <v>91</v>
      </c>
      <c r="AY366" s="18" t="s">
        <v>137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89</v>
      </c>
      <c r="BK366" s="231">
        <f>ROUND(I366*H366,2)</f>
        <v>0</v>
      </c>
      <c r="BL366" s="18" t="s">
        <v>144</v>
      </c>
      <c r="BM366" s="230" t="s">
        <v>492</v>
      </c>
    </row>
    <row r="367" s="2" customFormat="1" ht="44.25" customHeight="1">
      <c r="A367" s="39"/>
      <c r="B367" s="40"/>
      <c r="C367" s="219" t="s">
        <v>493</v>
      </c>
      <c r="D367" s="219" t="s">
        <v>139</v>
      </c>
      <c r="E367" s="220" t="s">
        <v>494</v>
      </c>
      <c r="F367" s="221" t="s">
        <v>495</v>
      </c>
      <c r="G367" s="222" t="s">
        <v>373</v>
      </c>
      <c r="H367" s="223">
        <v>3</v>
      </c>
      <c r="I367" s="224"/>
      <c r="J367" s="225">
        <f>ROUND(I367*H367,2)</f>
        <v>0</v>
      </c>
      <c r="K367" s="221" t="s">
        <v>143</v>
      </c>
      <c r="L367" s="45"/>
      <c r="M367" s="226" t="s">
        <v>1</v>
      </c>
      <c r="N367" s="227" t="s">
        <v>46</v>
      </c>
      <c r="O367" s="92"/>
      <c r="P367" s="228">
        <f>O367*H367</f>
        <v>0</v>
      </c>
      <c r="Q367" s="228">
        <v>0.00167</v>
      </c>
      <c r="R367" s="228">
        <f>Q367*H367</f>
        <v>0.0050100000000000006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144</v>
      </c>
      <c r="AT367" s="230" t="s">
        <v>139</v>
      </c>
      <c r="AU367" s="230" t="s">
        <v>91</v>
      </c>
      <c r="AY367" s="18" t="s">
        <v>137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89</v>
      </c>
      <c r="BK367" s="231">
        <f>ROUND(I367*H367,2)</f>
        <v>0</v>
      </c>
      <c r="BL367" s="18" t="s">
        <v>144</v>
      </c>
      <c r="BM367" s="230" t="s">
        <v>496</v>
      </c>
    </row>
    <row r="368" s="2" customFormat="1" ht="24.15" customHeight="1">
      <c r="A368" s="39"/>
      <c r="B368" s="40"/>
      <c r="C368" s="281" t="s">
        <v>497</v>
      </c>
      <c r="D368" s="281" t="s">
        <v>318</v>
      </c>
      <c r="E368" s="282" t="s">
        <v>498</v>
      </c>
      <c r="F368" s="283" t="s">
        <v>499</v>
      </c>
      <c r="G368" s="284" t="s">
        <v>373</v>
      </c>
      <c r="H368" s="285">
        <v>1</v>
      </c>
      <c r="I368" s="286"/>
      <c r="J368" s="287">
        <f>ROUND(I368*H368,2)</f>
        <v>0</v>
      </c>
      <c r="K368" s="283" t="s">
        <v>1</v>
      </c>
      <c r="L368" s="288"/>
      <c r="M368" s="289" t="s">
        <v>1</v>
      </c>
      <c r="N368" s="290" t="s">
        <v>46</v>
      </c>
      <c r="O368" s="92"/>
      <c r="P368" s="228">
        <f>O368*H368</f>
        <v>0</v>
      </c>
      <c r="Q368" s="228">
        <v>0.021000000000000001</v>
      </c>
      <c r="R368" s="228">
        <f>Q368*H368</f>
        <v>0.021000000000000001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194</v>
      </c>
      <c r="AT368" s="230" t="s">
        <v>318</v>
      </c>
      <c r="AU368" s="230" t="s">
        <v>91</v>
      </c>
      <c r="AY368" s="18" t="s">
        <v>137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89</v>
      </c>
      <c r="BK368" s="231">
        <f>ROUND(I368*H368,2)</f>
        <v>0</v>
      </c>
      <c r="BL368" s="18" t="s">
        <v>144</v>
      </c>
      <c r="BM368" s="230" t="s">
        <v>500</v>
      </c>
    </row>
    <row r="369" s="2" customFormat="1" ht="24.15" customHeight="1">
      <c r="A369" s="39"/>
      <c r="B369" s="40"/>
      <c r="C369" s="281" t="s">
        <v>501</v>
      </c>
      <c r="D369" s="281" t="s">
        <v>318</v>
      </c>
      <c r="E369" s="282" t="s">
        <v>502</v>
      </c>
      <c r="F369" s="283" t="s">
        <v>503</v>
      </c>
      <c r="G369" s="284" t="s">
        <v>373</v>
      </c>
      <c r="H369" s="285">
        <v>1</v>
      </c>
      <c r="I369" s="286"/>
      <c r="J369" s="287">
        <f>ROUND(I369*H369,2)</f>
        <v>0</v>
      </c>
      <c r="K369" s="283" t="s">
        <v>143</v>
      </c>
      <c r="L369" s="288"/>
      <c r="M369" s="289" t="s">
        <v>1</v>
      </c>
      <c r="N369" s="290" t="s">
        <v>46</v>
      </c>
      <c r="O369" s="92"/>
      <c r="P369" s="228">
        <f>O369*H369</f>
        <v>0</v>
      </c>
      <c r="Q369" s="228">
        <v>0.019</v>
      </c>
      <c r="R369" s="228">
        <f>Q369*H369</f>
        <v>0.019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194</v>
      </c>
      <c r="AT369" s="230" t="s">
        <v>318</v>
      </c>
      <c r="AU369" s="230" t="s">
        <v>91</v>
      </c>
      <c r="AY369" s="18" t="s">
        <v>137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89</v>
      </c>
      <c r="BK369" s="231">
        <f>ROUND(I369*H369,2)</f>
        <v>0</v>
      </c>
      <c r="BL369" s="18" t="s">
        <v>144</v>
      </c>
      <c r="BM369" s="230" t="s">
        <v>504</v>
      </c>
    </row>
    <row r="370" s="2" customFormat="1" ht="24.15" customHeight="1">
      <c r="A370" s="39"/>
      <c r="B370" s="40"/>
      <c r="C370" s="281" t="s">
        <v>505</v>
      </c>
      <c r="D370" s="281" t="s">
        <v>318</v>
      </c>
      <c r="E370" s="282" t="s">
        <v>506</v>
      </c>
      <c r="F370" s="283" t="s">
        <v>507</v>
      </c>
      <c r="G370" s="284" t="s">
        <v>373</v>
      </c>
      <c r="H370" s="285">
        <v>1</v>
      </c>
      <c r="I370" s="286"/>
      <c r="J370" s="287">
        <f>ROUND(I370*H370,2)</f>
        <v>0</v>
      </c>
      <c r="K370" s="283" t="s">
        <v>143</v>
      </c>
      <c r="L370" s="288"/>
      <c r="M370" s="289" t="s">
        <v>1</v>
      </c>
      <c r="N370" s="290" t="s">
        <v>46</v>
      </c>
      <c r="O370" s="92"/>
      <c r="P370" s="228">
        <f>O370*H370</f>
        <v>0</v>
      </c>
      <c r="Q370" s="228">
        <v>0.016500000000000001</v>
      </c>
      <c r="R370" s="228">
        <f>Q370*H370</f>
        <v>0.016500000000000001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194</v>
      </c>
      <c r="AT370" s="230" t="s">
        <v>318</v>
      </c>
      <c r="AU370" s="230" t="s">
        <v>91</v>
      </c>
      <c r="AY370" s="18" t="s">
        <v>137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89</v>
      </c>
      <c r="BK370" s="231">
        <f>ROUND(I370*H370,2)</f>
        <v>0</v>
      </c>
      <c r="BL370" s="18" t="s">
        <v>144</v>
      </c>
      <c r="BM370" s="230" t="s">
        <v>508</v>
      </c>
    </row>
    <row r="371" s="2" customFormat="1" ht="55.5" customHeight="1">
      <c r="A371" s="39"/>
      <c r="B371" s="40"/>
      <c r="C371" s="219" t="s">
        <v>509</v>
      </c>
      <c r="D371" s="219" t="s">
        <v>139</v>
      </c>
      <c r="E371" s="220" t="s">
        <v>510</v>
      </c>
      <c r="F371" s="221" t="s">
        <v>511</v>
      </c>
      <c r="G371" s="222" t="s">
        <v>373</v>
      </c>
      <c r="H371" s="223">
        <v>2</v>
      </c>
      <c r="I371" s="224"/>
      <c r="J371" s="225">
        <f>ROUND(I371*H371,2)</f>
        <v>0</v>
      </c>
      <c r="K371" s="221" t="s">
        <v>143</v>
      </c>
      <c r="L371" s="45"/>
      <c r="M371" s="226" t="s">
        <v>1</v>
      </c>
      <c r="N371" s="227" t="s">
        <v>46</v>
      </c>
      <c r="O371" s="92"/>
      <c r="P371" s="228">
        <f>O371*H371</f>
        <v>0</v>
      </c>
      <c r="Q371" s="228">
        <v>0.00021000000000000001</v>
      </c>
      <c r="R371" s="228">
        <f>Q371*H371</f>
        <v>0.00042000000000000002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144</v>
      </c>
      <c r="AT371" s="230" t="s">
        <v>139</v>
      </c>
      <c r="AU371" s="230" t="s">
        <v>91</v>
      </c>
      <c r="AY371" s="18" t="s">
        <v>137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89</v>
      </c>
      <c r="BK371" s="231">
        <f>ROUND(I371*H371,2)</f>
        <v>0</v>
      </c>
      <c r="BL371" s="18" t="s">
        <v>144</v>
      </c>
      <c r="BM371" s="230" t="s">
        <v>512</v>
      </c>
    </row>
    <row r="372" s="2" customFormat="1" ht="24.15" customHeight="1">
      <c r="A372" s="39"/>
      <c r="B372" s="40"/>
      <c r="C372" s="281" t="s">
        <v>513</v>
      </c>
      <c r="D372" s="281" t="s">
        <v>318</v>
      </c>
      <c r="E372" s="282" t="s">
        <v>514</v>
      </c>
      <c r="F372" s="283" t="s">
        <v>515</v>
      </c>
      <c r="G372" s="284" t="s">
        <v>373</v>
      </c>
      <c r="H372" s="285">
        <v>2</v>
      </c>
      <c r="I372" s="286"/>
      <c r="J372" s="287">
        <f>ROUND(I372*H372,2)</f>
        <v>0</v>
      </c>
      <c r="K372" s="283" t="s">
        <v>1</v>
      </c>
      <c r="L372" s="288"/>
      <c r="M372" s="289" t="s">
        <v>1</v>
      </c>
      <c r="N372" s="290" t="s">
        <v>46</v>
      </c>
      <c r="O372" s="92"/>
      <c r="P372" s="228">
        <f>O372*H372</f>
        <v>0</v>
      </c>
      <c r="Q372" s="228">
        <v>0.016639999999999999</v>
      </c>
      <c r="R372" s="228">
        <f>Q372*H372</f>
        <v>0.033279999999999997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194</v>
      </c>
      <c r="AT372" s="230" t="s">
        <v>318</v>
      </c>
      <c r="AU372" s="230" t="s">
        <v>91</v>
      </c>
      <c r="AY372" s="18" t="s">
        <v>137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89</v>
      </c>
      <c r="BK372" s="231">
        <f>ROUND(I372*H372,2)</f>
        <v>0</v>
      </c>
      <c r="BL372" s="18" t="s">
        <v>144</v>
      </c>
      <c r="BM372" s="230" t="s">
        <v>516</v>
      </c>
    </row>
    <row r="373" s="2" customFormat="1" ht="55.5" customHeight="1">
      <c r="A373" s="39"/>
      <c r="B373" s="40"/>
      <c r="C373" s="219" t="s">
        <v>517</v>
      </c>
      <c r="D373" s="219" t="s">
        <v>139</v>
      </c>
      <c r="E373" s="220" t="s">
        <v>518</v>
      </c>
      <c r="F373" s="221" t="s">
        <v>519</v>
      </c>
      <c r="G373" s="222" t="s">
        <v>373</v>
      </c>
      <c r="H373" s="223">
        <v>1</v>
      </c>
      <c r="I373" s="224"/>
      <c r="J373" s="225">
        <f>ROUND(I373*H373,2)</f>
        <v>0</v>
      </c>
      <c r="K373" s="221" t="s">
        <v>1</v>
      </c>
      <c r="L373" s="45"/>
      <c r="M373" s="226" t="s">
        <v>1</v>
      </c>
      <c r="N373" s="227" t="s">
        <v>46</v>
      </c>
      <c r="O373" s="92"/>
      <c r="P373" s="228">
        <f>O373*H373</f>
        <v>0</v>
      </c>
      <c r="Q373" s="228">
        <v>0.00021000000000000001</v>
      </c>
      <c r="R373" s="228">
        <f>Q373*H373</f>
        <v>0.00021000000000000001</v>
      </c>
      <c r="S373" s="228">
        <v>0.01251</v>
      </c>
      <c r="T373" s="229">
        <f>S373*H373</f>
        <v>0.01251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144</v>
      </c>
      <c r="AT373" s="230" t="s">
        <v>139</v>
      </c>
      <c r="AU373" s="230" t="s">
        <v>91</v>
      </c>
      <c r="AY373" s="18" t="s">
        <v>137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89</v>
      </c>
      <c r="BK373" s="231">
        <f>ROUND(I373*H373,2)</f>
        <v>0</v>
      </c>
      <c r="BL373" s="18" t="s">
        <v>144</v>
      </c>
      <c r="BM373" s="230" t="s">
        <v>520</v>
      </c>
    </row>
    <row r="374" s="2" customFormat="1" ht="24.15" customHeight="1">
      <c r="A374" s="39"/>
      <c r="B374" s="40"/>
      <c r="C374" s="281" t="s">
        <v>521</v>
      </c>
      <c r="D374" s="281" t="s">
        <v>318</v>
      </c>
      <c r="E374" s="282" t="s">
        <v>522</v>
      </c>
      <c r="F374" s="283" t="s">
        <v>523</v>
      </c>
      <c r="G374" s="284" t="s">
        <v>373</v>
      </c>
      <c r="H374" s="285">
        <v>1</v>
      </c>
      <c r="I374" s="286"/>
      <c r="J374" s="287">
        <f>ROUND(I374*H374,2)</f>
        <v>0</v>
      </c>
      <c r="K374" s="283" t="s">
        <v>1</v>
      </c>
      <c r="L374" s="288"/>
      <c r="M374" s="289" t="s">
        <v>1</v>
      </c>
      <c r="N374" s="290" t="s">
        <v>46</v>
      </c>
      <c r="O374" s="92"/>
      <c r="P374" s="228">
        <f>O374*H374</f>
        <v>0</v>
      </c>
      <c r="Q374" s="228">
        <v>0.041000000000000002</v>
      </c>
      <c r="R374" s="228">
        <f>Q374*H374</f>
        <v>0.041000000000000002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194</v>
      </c>
      <c r="AT374" s="230" t="s">
        <v>318</v>
      </c>
      <c r="AU374" s="230" t="s">
        <v>91</v>
      </c>
      <c r="AY374" s="18" t="s">
        <v>137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89</v>
      </c>
      <c r="BK374" s="231">
        <f>ROUND(I374*H374,2)</f>
        <v>0</v>
      </c>
      <c r="BL374" s="18" t="s">
        <v>144</v>
      </c>
      <c r="BM374" s="230" t="s">
        <v>524</v>
      </c>
    </row>
    <row r="375" s="2" customFormat="1" ht="44.25" customHeight="1">
      <c r="A375" s="39"/>
      <c r="B375" s="40"/>
      <c r="C375" s="219" t="s">
        <v>525</v>
      </c>
      <c r="D375" s="219" t="s">
        <v>139</v>
      </c>
      <c r="E375" s="220" t="s">
        <v>526</v>
      </c>
      <c r="F375" s="221" t="s">
        <v>527</v>
      </c>
      <c r="G375" s="222" t="s">
        <v>373</v>
      </c>
      <c r="H375" s="223">
        <v>8</v>
      </c>
      <c r="I375" s="224"/>
      <c r="J375" s="225">
        <f>ROUND(I375*H375,2)</f>
        <v>0</v>
      </c>
      <c r="K375" s="221" t="s">
        <v>143</v>
      </c>
      <c r="L375" s="45"/>
      <c r="M375" s="226" t="s">
        <v>1</v>
      </c>
      <c r="N375" s="227" t="s">
        <v>46</v>
      </c>
      <c r="O375" s="92"/>
      <c r="P375" s="228">
        <f>O375*H375</f>
        <v>0</v>
      </c>
      <c r="Q375" s="228">
        <v>0.00282</v>
      </c>
      <c r="R375" s="228">
        <f>Q375*H375</f>
        <v>0.02256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144</v>
      </c>
      <c r="AT375" s="230" t="s">
        <v>139</v>
      </c>
      <c r="AU375" s="230" t="s">
        <v>91</v>
      </c>
      <c r="AY375" s="18" t="s">
        <v>137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89</v>
      </c>
      <c r="BK375" s="231">
        <f>ROUND(I375*H375,2)</f>
        <v>0</v>
      </c>
      <c r="BL375" s="18" t="s">
        <v>144</v>
      </c>
      <c r="BM375" s="230" t="s">
        <v>528</v>
      </c>
    </row>
    <row r="376" s="2" customFormat="1" ht="24.15" customHeight="1">
      <c r="A376" s="39"/>
      <c r="B376" s="40"/>
      <c r="C376" s="281" t="s">
        <v>529</v>
      </c>
      <c r="D376" s="281" t="s">
        <v>318</v>
      </c>
      <c r="E376" s="282" t="s">
        <v>530</v>
      </c>
      <c r="F376" s="283" t="s">
        <v>531</v>
      </c>
      <c r="G376" s="284" t="s">
        <v>373</v>
      </c>
      <c r="H376" s="285">
        <v>1</v>
      </c>
      <c r="I376" s="286"/>
      <c r="J376" s="287">
        <f>ROUND(I376*H376,2)</f>
        <v>0</v>
      </c>
      <c r="K376" s="283" t="s">
        <v>143</v>
      </c>
      <c r="L376" s="288"/>
      <c r="M376" s="289" t="s">
        <v>1</v>
      </c>
      <c r="N376" s="290" t="s">
        <v>46</v>
      </c>
      <c r="O376" s="92"/>
      <c r="P376" s="228">
        <f>O376*H376</f>
        <v>0</v>
      </c>
      <c r="Q376" s="228">
        <v>0.013899999999999999</v>
      </c>
      <c r="R376" s="228">
        <f>Q376*H376</f>
        <v>0.013899999999999999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194</v>
      </c>
      <c r="AT376" s="230" t="s">
        <v>318</v>
      </c>
      <c r="AU376" s="230" t="s">
        <v>91</v>
      </c>
      <c r="AY376" s="18" t="s">
        <v>137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89</v>
      </c>
      <c r="BK376" s="231">
        <f>ROUND(I376*H376,2)</f>
        <v>0</v>
      </c>
      <c r="BL376" s="18" t="s">
        <v>144</v>
      </c>
      <c r="BM376" s="230" t="s">
        <v>532</v>
      </c>
    </row>
    <row r="377" s="2" customFormat="1" ht="24.15" customHeight="1">
      <c r="A377" s="39"/>
      <c r="B377" s="40"/>
      <c r="C377" s="281" t="s">
        <v>533</v>
      </c>
      <c r="D377" s="281" t="s">
        <v>318</v>
      </c>
      <c r="E377" s="282" t="s">
        <v>534</v>
      </c>
      <c r="F377" s="283" t="s">
        <v>535</v>
      </c>
      <c r="G377" s="284" t="s">
        <v>373</v>
      </c>
      <c r="H377" s="285">
        <v>2</v>
      </c>
      <c r="I377" s="286"/>
      <c r="J377" s="287">
        <f>ROUND(I377*H377,2)</f>
        <v>0</v>
      </c>
      <c r="K377" s="283" t="s">
        <v>143</v>
      </c>
      <c r="L377" s="288"/>
      <c r="M377" s="289" t="s">
        <v>1</v>
      </c>
      <c r="N377" s="290" t="s">
        <v>46</v>
      </c>
      <c r="O377" s="92"/>
      <c r="P377" s="228">
        <f>O377*H377</f>
        <v>0</v>
      </c>
      <c r="Q377" s="228">
        <v>0.027400000000000001</v>
      </c>
      <c r="R377" s="228">
        <f>Q377*H377</f>
        <v>0.054800000000000001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194</v>
      </c>
      <c r="AT377" s="230" t="s">
        <v>318</v>
      </c>
      <c r="AU377" s="230" t="s">
        <v>91</v>
      </c>
      <c r="AY377" s="18" t="s">
        <v>137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89</v>
      </c>
      <c r="BK377" s="231">
        <f>ROUND(I377*H377,2)</f>
        <v>0</v>
      </c>
      <c r="BL377" s="18" t="s">
        <v>144</v>
      </c>
      <c r="BM377" s="230" t="s">
        <v>536</v>
      </c>
    </row>
    <row r="378" s="2" customFormat="1" ht="21.75" customHeight="1">
      <c r="A378" s="39"/>
      <c r="B378" s="40"/>
      <c r="C378" s="281" t="s">
        <v>537</v>
      </c>
      <c r="D378" s="281" t="s">
        <v>318</v>
      </c>
      <c r="E378" s="282" t="s">
        <v>538</v>
      </c>
      <c r="F378" s="283" t="s">
        <v>539</v>
      </c>
      <c r="G378" s="284" t="s">
        <v>373</v>
      </c>
      <c r="H378" s="285">
        <v>2</v>
      </c>
      <c r="I378" s="286"/>
      <c r="J378" s="287">
        <f>ROUND(I378*H378,2)</f>
        <v>0</v>
      </c>
      <c r="K378" s="283" t="s">
        <v>143</v>
      </c>
      <c r="L378" s="288"/>
      <c r="M378" s="289" t="s">
        <v>1</v>
      </c>
      <c r="N378" s="290" t="s">
        <v>46</v>
      </c>
      <c r="O378" s="92"/>
      <c r="P378" s="228">
        <f>O378*H378</f>
        <v>0</v>
      </c>
      <c r="Q378" s="228">
        <v>0.012999999999999999</v>
      </c>
      <c r="R378" s="228">
        <f>Q378*H378</f>
        <v>0.025999999999999999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194</v>
      </c>
      <c r="AT378" s="230" t="s">
        <v>318</v>
      </c>
      <c r="AU378" s="230" t="s">
        <v>91</v>
      </c>
      <c r="AY378" s="18" t="s">
        <v>137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89</v>
      </c>
      <c r="BK378" s="231">
        <f>ROUND(I378*H378,2)</f>
        <v>0</v>
      </c>
      <c r="BL378" s="18" t="s">
        <v>144</v>
      </c>
      <c r="BM378" s="230" t="s">
        <v>540</v>
      </c>
    </row>
    <row r="379" s="2" customFormat="1" ht="21.75" customHeight="1">
      <c r="A379" s="39"/>
      <c r="B379" s="40"/>
      <c r="C379" s="281" t="s">
        <v>541</v>
      </c>
      <c r="D379" s="281" t="s">
        <v>318</v>
      </c>
      <c r="E379" s="282" t="s">
        <v>542</v>
      </c>
      <c r="F379" s="283" t="s">
        <v>543</v>
      </c>
      <c r="G379" s="284" t="s">
        <v>373</v>
      </c>
      <c r="H379" s="285">
        <v>1</v>
      </c>
      <c r="I379" s="286"/>
      <c r="J379" s="287">
        <f>ROUND(I379*H379,2)</f>
        <v>0</v>
      </c>
      <c r="K379" s="283" t="s">
        <v>143</v>
      </c>
      <c r="L379" s="288"/>
      <c r="M379" s="289" t="s">
        <v>1</v>
      </c>
      <c r="N379" s="290" t="s">
        <v>46</v>
      </c>
      <c r="O379" s="92"/>
      <c r="P379" s="228">
        <f>O379*H379</f>
        <v>0</v>
      </c>
      <c r="Q379" s="228">
        <v>0.029999999999999999</v>
      </c>
      <c r="R379" s="228">
        <f>Q379*H379</f>
        <v>0.029999999999999999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194</v>
      </c>
      <c r="AT379" s="230" t="s">
        <v>318</v>
      </c>
      <c r="AU379" s="230" t="s">
        <v>91</v>
      </c>
      <c r="AY379" s="18" t="s">
        <v>137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89</v>
      </c>
      <c r="BK379" s="231">
        <f>ROUND(I379*H379,2)</f>
        <v>0</v>
      </c>
      <c r="BL379" s="18" t="s">
        <v>144</v>
      </c>
      <c r="BM379" s="230" t="s">
        <v>544</v>
      </c>
    </row>
    <row r="380" s="2" customFormat="1" ht="21.75" customHeight="1">
      <c r="A380" s="39"/>
      <c r="B380" s="40"/>
      <c r="C380" s="281" t="s">
        <v>545</v>
      </c>
      <c r="D380" s="281" t="s">
        <v>318</v>
      </c>
      <c r="E380" s="282" t="s">
        <v>546</v>
      </c>
      <c r="F380" s="283" t="s">
        <v>547</v>
      </c>
      <c r="G380" s="284" t="s">
        <v>373</v>
      </c>
      <c r="H380" s="285">
        <v>2</v>
      </c>
      <c r="I380" s="286"/>
      <c r="J380" s="287">
        <f>ROUND(I380*H380,2)</f>
        <v>0</v>
      </c>
      <c r="K380" s="283" t="s">
        <v>143</v>
      </c>
      <c r="L380" s="288"/>
      <c r="M380" s="289" t="s">
        <v>1</v>
      </c>
      <c r="N380" s="290" t="s">
        <v>46</v>
      </c>
      <c r="O380" s="92"/>
      <c r="P380" s="228">
        <f>O380*H380</f>
        <v>0</v>
      </c>
      <c r="Q380" s="228">
        <v>0.037100000000000001</v>
      </c>
      <c r="R380" s="228">
        <f>Q380*H380</f>
        <v>0.074200000000000002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194</v>
      </c>
      <c r="AT380" s="230" t="s">
        <v>318</v>
      </c>
      <c r="AU380" s="230" t="s">
        <v>91</v>
      </c>
      <c r="AY380" s="18" t="s">
        <v>137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89</v>
      </c>
      <c r="BK380" s="231">
        <f>ROUND(I380*H380,2)</f>
        <v>0</v>
      </c>
      <c r="BL380" s="18" t="s">
        <v>144</v>
      </c>
      <c r="BM380" s="230" t="s">
        <v>548</v>
      </c>
    </row>
    <row r="381" s="2" customFormat="1" ht="44.25" customHeight="1">
      <c r="A381" s="39"/>
      <c r="B381" s="40"/>
      <c r="C381" s="219" t="s">
        <v>549</v>
      </c>
      <c r="D381" s="219" t="s">
        <v>139</v>
      </c>
      <c r="E381" s="220" t="s">
        <v>550</v>
      </c>
      <c r="F381" s="221" t="s">
        <v>551</v>
      </c>
      <c r="G381" s="222" t="s">
        <v>373</v>
      </c>
      <c r="H381" s="223">
        <v>5</v>
      </c>
      <c r="I381" s="224"/>
      <c r="J381" s="225">
        <f>ROUND(I381*H381,2)</f>
        <v>0</v>
      </c>
      <c r="K381" s="221" t="s">
        <v>143</v>
      </c>
      <c r="L381" s="45"/>
      <c r="M381" s="226" t="s">
        <v>1</v>
      </c>
      <c r="N381" s="227" t="s">
        <v>46</v>
      </c>
      <c r="O381" s="92"/>
      <c r="P381" s="228">
        <f>O381*H381</f>
        <v>0</v>
      </c>
      <c r="Q381" s="228">
        <v>0.0036600000000000001</v>
      </c>
      <c r="R381" s="228">
        <f>Q381*H381</f>
        <v>0.0183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144</v>
      </c>
      <c r="AT381" s="230" t="s">
        <v>139</v>
      </c>
      <c r="AU381" s="230" t="s">
        <v>91</v>
      </c>
      <c r="AY381" s="18" t="s">
        <v>137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89</v>
      </c>
      <c r="BK381" s="231">
        <f>ROUND(I381*H381,2)</f>
        <v>0</v>
      </c>
      <c r="BL381" s="18" t="s">
        <v>144</v>
      </c>
      <c r="BM381" s="230" t="s">
        <v>552</v>
      </c>
    </row>
    <row r="382" s="2" customFormat="1" ht="24.15" customHeight="1">
      <c r="A382" s="39"/>
      <c r="B382" s="40"/>
      <c r="C382" s="281" t="s">
        <v>553</v>
      </c>
      <c r="D382" s="281" t="s">
        <v>318</v>
      </c>
      <c r="E382" s="282" t="s">
        <v>554</v>
      </c>
      <c r="F382" s="283" t="s">
        <v>555</v>
      </c>
      <c r="G382" s="284" t="s">
        <v>373</v>
      </c>
      <c r="H382" s="285">
        <v>2</v>
      </c>
      <c r="I382" s="286"/>
      <c r="J382" s="287">
        <f>ROUND(I382*H382,2)</f>
        <v>0</v>
      </c>
      <c r="K382" s="283" t="s">
        <v>143</v>
      </c>
      <c r="L382" s="288"/>
      <c r="M382" s="289" t="s">
        <v>1</v>
      </c>
      <c r="N382" s="290" t="s">
        <v>46</v>
      </c>
      <c r="O382" s="92"/>
      <c r="P382" s="228">
        <f>O382*H382</f>
        <v>0</v>
      </c>
      <c r="Q382" s="228">
        <v>0.029899999999999999</v>
      </c>
      <c r="R382" s="228">
        <f>Q382*H382</f>
        <v>0.059799999999999999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194</v>
      </c>
      <c r="AT382" s="230" t="s">
        <v>318</v>
      </c>
      <c r="AU382" s="230" t="s">
        <v>91</v>
      </c>
      <c r="AY382" s="18" t="s">
        <v>137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89</v>
      </c>
      <c r="BK382" s="231">
        <f>ROUND(I382*H382,2)</f>
        <v>0</v>
      </c>
      <c r="BL382" s="18" t="s">
        <v>144</v>
      </c>
      <c r="BM382" s="230" t="s">
        <v>556</v>
      </c>
    </row>
    <row r="383" s="2" customFormat="1" ht="33" customHeight="1">
      <c r="A383" s="39"/>
      <c r="B383" s="40"/>
      <c r="C383" s="281" t="s">
        <v>557</v>
      </c>
      <c r="D383" s="281" t="s">
        <v>318</v>
      </c>
      <c r="E383" s="282" t="s">
        <v>558</v>
      </c>
      <c r="F383" s="283" t="s">
        <v>559</v>
      </c>
      <c r="G383" s="284" t="s">
        <v>373</v>
      </c>
      <c r="H383" s="285">
        <v>1</v>
      </c>
      <c r="I383" s="286"/>
      <c r="J383" s="287">
        <f>ROUND(I383*H383,2)</f>
        <v>0</v>
      </c>
      <c r="K383" s="283" t="s">
        <v>143</v>
      </c>
      <c r="L383" s="288"/>
      <c r="M383" s="289" t="s">
        <v>1</v>
      </c>
      <c r="N383" s="290" t="s">
        <v>46</v>
      </c>
      <c r="O383" s="92"/>
      <c r="P383" s="228">
        <f>O383*H383</f>
        <v>0</v>
      </c>
      <c r="Q383" s="228">
        <v>0.0276</v>
      </c>
      <c r="R383" s="228">
        <f>Q383*H383</f>
        <v>0.0276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194</v>
      </c>
      <c r="AT383" s="230" t="s">
        <v>318</v>
      </c>
      <c r="AU383" s="230" t="s">
        <v>91</v>
      </c>
      <c r="AY383" s="18" t="s">
        <v>137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89</v>
      </c>
      <c r="BK383" s="231">
        <f>ROUND(I383*H383,2)</f>
        <v>0</v>
      </c>
      <c r="BL383" s="18" t="s">
        <v>144</v>
      </c>
      <c r="BM383" s="230" t="s">
        <v>560</v>
      </c>
    </row>
    <row r="384" s="2" customFormat="1" ht="33" customHeight="1">
      <c r="A384" s="39"/>
      <c r="B384" s="40"/>
      <c r="C384" s="281" t="s">
        <v>561</v>
      </c>
      <c r="D384" s="281" t="s">
        <v>318</v>
      </c>
      <c r="E384" s="282" t="s">
        <v>562</v>
      </c>
      <c r="F384" s="283" t="s">
        <v>563</v>
      </c>
      <c r="G384" s="284" t="s">
        <v>373</v>
      </c>
      <c r="H384" s="285">
        <v>2</v>
      </c>
      <c r="I384" s="286"/>
      <c r="J384" s="287">
        <f>ROUND(I384*H384,2)</f>
        <v>0</v>
      </c>
      <c r="K384" s="283" t="s">
        <v>143</v>
      </c>
      <c r="L384" s="288"/>
      <c r="M384" s="289" t="s">
        <v>1</v>
      </c>
      <c r="N384" s="290" t="s">
        <v>46</v>
      </c>
      <c r="O384" s="92"/>
      <c r="P384" s="228">
        <f>O384*H384</f>
        <v>0</v>
      </c>
      <c r="Q384" s="228">
        <v>0.0275</v>
      </c>
      <c r="R384" s="228">
        <f>Q384*H384</f>
        <v>0.055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194</v>
      </c>
      <c r="AT384" s="230" t="s">
        <v>318</v>
      </c>
      <c r="AU384" s="230" t="s">
        <v>91</v>
      </c>
      <c r="AY384" s="18" t="s">
        <v>137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89</v>
      </c>
      <c r="BK384" s="231">
        <f>ROUND(I384*H384,2)</f>
        <v>0</v>
      </c>
      <c r="BL384" s="18" t="s">
        <v>144</v>
      </c>
      <c r="BM384" s="230" t="s">
        <v>564</v>
      </c>
    </row>
    <row r="385" s="2" customFormat="1" ht="37.8" customHeight="1">
      <c r="A385" s="39"/>
      <c r="B385" s="40"/>
      <c r="C385" s="219" t="s">
        <v>565</v>
      </c>
      <c r="D385" s="219" t="s">
        <v>139</v>
      </c>
      <c r="E385" s="220" t="s">
        <v>566</v>
      </c>
      <c r="F385" s="221" t="s">
        <v>567</v>
      </c>
      <c r="G385" s="222" t="s">
        <v>203</v>
      </c>
      <c r="H385" s="223">
        <v>3</v>
      </c>
      <c r="I385" s="224"/>
      <c r="J385" s="225">
        <f>ROUND(I385*H385,2)</f>
        <v>0</v>
      </c>
      <c r="K385" s="221" t="s">
        <v>143</v>
      </c>
      <c r="L385" s="45"/>
      <c r="M385" s="226" t="s">
        <v>1</v>
      </c>
      <c r="N385" s="227" t="s">
        <v>46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144</v>
      </c>
      <c r="AT385" s="230" t="s">
        <v>139</v>
      </c>
      <c r="AU385" s="230" t="s">
        <v>91</v>
      </c>
      <c r="AY385" s="18" t="s">
        <v>137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89</v>
      </c>
      <c r="BK385" s="231">
        <f>ROUND(I385*H385,2)</f>
        <v>0</v>
      </c>
      <c r="BL385" s="18" t="s">
        <v>144</v>
      </c>
      <c r="BM385" s="230" t="s">
        <v>568</v>
      </c>
    </row>
    <row r="386" s="2" customFormat="1" ht="16.5" customHeight="1">
      <c r="A386" s="39"/>
      <c r="B386" s="40"/>
      <c r="C386" s="281" t="s">
        <v>569</v>
      </c>
      <c r="D386" s="281" t="s">
        <v>318</v>
      </c>
      <c r="E386" s="282" t="s">
        <v>570</v>
      </c>
      <c r="F386" s="283" t="s">
        <v>571</v>
      </c>
      <c r="G386" s="284" t="s">
        <v>203</v>
      </c>
      <c r="H386" s="285">
        <v>3</v>
      </c>
      <c r="I386" s="286"/>
      <c r="J386" s="287">
        <f>ROUND(I386*H386,2)</f>
        <v>0</v>
      </c>
      <c r="K386" s="283" t="s">
        <v>1</v>
      </c>
      <c r="L386" s="288"/>
      <c r="M386" s="289" t="s">
        <v>1</v>
      </c>
      <c r="N386" s="290" t="s">
        <v>46</v>
      </c>
      <c r="O386" s="92"/>
      <c r="P386" s="228">
        <f>O386*H386</f>
        <v>0</v>
      </c>
      <c r="Q386" s="228">
        <v>0.00042999999999999999</v>
      </c>
      <c r="R386" s="228">
        <f>Q386*H386</f>
        <v>0.0012899999999999999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194</v>
      </c>
      <c r="AT386" s="230" t="s">
        <v>318</v>
      </c>
      <c r="AU386" s="230" t="s">
        <v>91</v>
      </c>
      <c r="AY386" s="18" t="s">
        <v>137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89</v>
      </c>
      <c r="BK386" s="231">
        <f>ROUND(I386*H386,2)</f>
        <v>0</v>
      </c>
      <c r="BL386" s="18" t="s">
        <v>144</v>
      </c>
      <c r="BM386" s="230" t="s">
        <v>572</v>
      </c>
    </row>
    <row r="387" s="2" customFormat="1" ht="44.25" customHeight="1">
      <c r="A387" s="39"/>
      <c r="B387" s="40"/>
      <c r="C387" s="219" t="s">
        <v>573</v>
      </c>
      <c r="D387" s="219" t="s">
        <v>139</v>
      </c>
      <c r="E387" s="220" t="s">
        <v>574</v>
      </c>
      <c r="F387" s="221" t="s">
        <v>575</v>
      </c>
      <c r="G387" s="222" t="s">
        <v>203</v>
      </c>
      <c r="H387" s="223">
        <v>5</v>
      </c>
      <c r="I387" s="224"/>
      <c r="J387" s="225">
        <f>ROUND(I387*H387,2)</f>
        <v>0</v>
      </c>
      <c r="K387" s="221" t="s">
        <v>143</v>
      </c>
      <c r="L387" s="45"/>
      <c r="M387" s="226" t="s">
        <v>1</v>
      </c>
      <c r="N387" s="227" t="s">
        <v>46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144</v>
      </c>
      <c r="AT387" s="230" t="s">
        <v>139</v>
      </c>
      <c r="AU387" s="230" t="s">
        <v>91</v>
      </c>
      <c r="AY387" s="18" t="s">
        <v>137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89</v>
      </c>
      <c r="BK387" s="231">
        <f>ROUND(I387*H387,2)</f>
        <v>0</v>
      </c>
      <c r="BL387" s="18" t="s">
        <v>144</v>
      </c>
      <c r="BM387" s="230" t="s">
        <v>576</v>
      </c>
    </row>
    <row r="388" s="2" customFormat="1" ht="16.5" customHeight="1">
      <c r="A388" s="39"/>
      <c r="B388" s="40"/>
      <c r="C388" s="281" t="s">
        <v>577</v>
      </c>
      <c r="D388" s="281" t="s">
        <v>318</v>
      </c>
      <c r="E388" s="282" t="s">
        <v>578</v>
      </c>
      <c r="F388" s="283" t="s">
        <v>579</v>
      </c>
      <c r="G388" s="284" t="s">
        <v>203</v>
      </c>
      <c r="H388" s="285">
        <v>5.0750000000000002</v>
      </c>
      <c r="I388" s="286"/>
      <c r="J388" s="287">
        <f>ROUND(I388*H388,2)</f>
        <v>0</v>
      </c>
      <c r="K388" s="283" t="s">
        <v>1</v>
      </c>
      <c r="L388" s="288"/>
      <c r="M388" s="289" t="s">
        <v>1</v>
      </c>
      <c r="N388" s="290" t="s">
        <v>46</v>
      </c>
      <c r="O388" s="92"/>
      <c r="P388" s="228">
        <f>O388*H388</f>
        <v>0</v>
      </c>
      <c r="Q388" s="228">
        <v>0.0031800000000000001</v>
      </c>
      <c r="R388" s="228">
        <f>Q388*H388</f>
        <v>0.0161385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194</v>
      </c>
      <c r="AT388" s="230" t="s">
        <v>318</v>
      </c>
      <c r="AU388" s="230" t="s">
        <v>91</v>
      </c>
      <c r="AY388" s="18" t="s">
        <v>137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89</v>
      </c>
      <c r="BK388" s="231">
        <f>ROUND(I388*H388,2)</f>
        <v>0</v>
      </c>
      <c r="BL388" s="18" t="s">
        <v>144</v>
      </c>
      <c r="BM388" s="230" t="s">
        <v>580</v>
      </c>
    </row>
    <row r="389" s="2" customFormat="1">
      <c r="A389" s="39"/>
      <c r="B389" s="40"/>
      <c r="C389" s="41"/>
      <c r="D389" s="232" t="s">
        <v>146</v>
      </c>
      <c r="E389" s="41"/>
      <c r="F389" s="233" t="s">
        <v>581</v>
      </c>
      <c r="G389" s="41"/>
      <c r="H389" s="41"/>
      <c r="I389" s="234"/>
      <c r="J389" s="41"/>
      <c r="K389" s="41"/>
      <c r="L389" s="45"/>
      <c r="M389" s="235"/>
      <c r="N389" s="236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146</v>
      </c>
      <c r="AU389" s="18" t="s">
        <v>91</v>
      </c>
    </row>
    <row r="390" s="14" customFormat="1">
      <c r="A390" s="14"/>
      <c r="B390" s="247"/>
      <c r="C390" s="248"/>
      <c r="D390" s="232" t="s">
        <v>148</v>
      </c>
      <c r="E390" s="248"/>
      <c r="F390" s="250" t="s">
        <v>582</v>
      </c>
      <c r="G390" s="248"/>
      <c r="H390" s="251">
        <v>5.0750000000000002</v>
      </c>
      <c r="I390" s="252"/>
      <c r="J390" s="248"/>
      <c r="K390" s="248"/>
      <c r="L390" s="253"/>
      <c r="M390" s="254"/>
      <c r="N390" s="255"/>
      <c r="O390" s="255"/>
      <c r="P390" s="255"/>
      <c r="Q390" s="255"/>
      <c r="R390" s="255"/>
      <c r="S390" s="255"/>
      <c r="T390" s="25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7" t="s">
        <v>148</v>
      </c>
      <c r="AU390" s="257" t="s">
        <v>91</v>
      </c>
      <c r="AV390" s="14" t="s">
        <v>91</v>
      </c>
      <c r="AW390" s="14" t="s">
        <v>4</v>
      </c>
      <c r="AX390" s="14" t="s">
        <v>89</v>
      </c>
      <c r="AY390" s="257" t="s">
        <v>137</v>
      </c>
    </row>
    <row r="391" s="2" customFormat="1" ht="44.25" customHeight="1">
      <c r="A391" s="39"/>
      <c r="B391" s="40"/>
      <c r="C391" s="219" t="s">
        <v>583</v>
      </c>
      <c r="D391" s="219" t="s">
        <v>139</v>
      </c>
      <c r="E391" s="220" t="s">
        <v>584</v>
      </c>
      <c r="F391" s="221" t="s">
        <v>585</v>
      </c>
      <c r="G391" s="222" t="s">
        <v>203</v>
      </c>
      <c r="H391" s="223">
        <v>225</v>
      </c>
      <c r="I391" s="224"/>
      <c r="J391" s="225">
        <f>ROUND(I391*H391,2)</f>
        <v>0</v>
      </c>
      <c r="K391" s="221" t="s">
        <v>143</v>
      </c>
      <c r="L391" s="45"/>
      <c r="M391" s="226" t="s">
        <v>1</v>
      </c>
      <c r="N391" s="227" t="s">
        <v>46</v>
      </c>
      <c r="O391" s="92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144</v>
      </c>
      <c r="AT391" s="230" t="s">
        <v>139</v>
      </c>
      <c r="AU391" s="230" t="s">
        <v>91</v>
      </c>
      <c r="AY391" s="18" t="s">
        <v>137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89</v>
      </c>
      <c r="BK391" s="231">
        <f>ROUND(I391*H391,2)</f>
        <v>0</v>
      </c>
      <c r="BL391" s="18" t="s">
        <v>144</v>
      </c>
      <c r="BM391" s="230" t="s">
        <v>586</v>
      </c>
    </row>
    <row r="392" s="2" customFormat="1" ht="21.75" customHeight="1">
      <c r="A392" s="39"/>
      <c r="B392" s="40"/>
      <c r="C392" s="281" t="s">
        <v>587</v>
      </c>
      <c r="D392" s="281" t="s">
        <v>318</v>
      </c>
      <c r="E392" s="282" t="s">
        <v>588</v>
      </c>
      <c r="F392" s="283" t="s">
        <v>589</v>
      </c>
      <c r="G392" s="284" t="s">
        <v>203</v>
      </c>
      <c r="H392" s="285">
        <v>228.375</v>
      </c>
      <c r="I392" s="286"/>
      <c r="J392" s="287">
        <f>ROUND(I392*H392,2)</f>
        <v>0</v>
      </c>
      <c r="K392" s="283" t="s">
        <v>1</v>
      </c>
      <c r="L392" s="288"/>
      <c r="M392" s="289" t="s">
        <v>1</v>
      </c>
      <c r="N392" s="290" t="s">
        <v>46</v>
      </c>
      <c r="O392" s="92"/>
      <c r="P392" s="228">
        <f>O392*H392</f>
        <v>0</v>
      </c>
      <c r="Q392" s="228">
        <v>0.0085199999999999998</v>
      </c>
      <c r="R392" s="228">
        <f>Q392*H392</f>
        <v>1.9457549999999999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194</v>
      </c>
      <c r="AT392" s="230" t="s">
        <v>318</v>
      </c>
      <c r="AU392" s="230" t="s">
        <v>91</v>
      </c>
      <c r="AY392" s="18" t="s">
        <v>137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89</v>
      </c>
      <c r="BK392" s="231">
        <f>ROUND(I392*H392,2)</f>
        <v>0</v>
      </c>
      <c r="BL392" s="18" t="s">
        <v>144</v>
      </c>
      <c r="BM392" s="230" t="s">
        <v>590</v>
      </c>
    </row>
    <row r="393" s="2" customFormat="1">
      <c r="A393" s="39"/>
      <c r="B393" s="40"/>
      <c r="C393" s="41"/>
      <c r="D393" s="232" t="s">
        <v>146</v>
      </c>
      <c r="E393" s="41"/>
      <c r="F393" s="233" t="s">
        <v>581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146</v>
      </c>
      <c r="AU393" s="18" t="s">
        <v>91</v>
      </c>
    </row>
    <row r="394" s="14" customFormat="1">
      <c r="A394" s="14"/>
      <c r="B394" s="247"/>
      <c r="C394" s="248"/>
      <c r="D394" s="232" t="s">
        <v>148</v>
      </c>
      <c r="E394" s="248"/>
      <c r="F394" s="250" t="s">
        <v>591</v>
      </c>
      <c r="G394" s="248"/>
      <c r="H394" s="251">
        <v>228.375</v>
      </c>
      <c r="I394" s="252"/>
      <c r="J394" s="248"/>
      <c r="K394" s="248"/>
      <c r="L394" s="253"/>
      <c r="M394" s="254"/>
      <c r="N394" s="255"/>
      <c r="O394" s="255"/>
      <c r="P394" s="255"/>
      <c r="Q394" s="255"/>
      <c r="R394" s="255"/>
      <c r="S394" s="255"/>
      <c r="T394" s="25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7" t="s">
        <v>148</v>
      </c>
      <c r="AU394" s="257" t="s">
        <v>91</v>
      </c>
      <c r="AV394" s="14" t="s">
        <v>91</v>
      </c>
      <c r="AW394" s="14" t="s">
        <v>4</v>
      </c>
      <c r="AX394" s="14" t="s">
        <v>89</v>
      </c>
      <c r="AY394" s="257" t="s">
        <v>137</v>
      </c>
    </row>
    <row r="395" s="2" customFormat="1" ht="44.25" customHeight="1">
      <c r="A395" s="39"/>
      <c r="B395" s="40"/>
      <c r="C395" s="219" t="s">
        <v>592</v>
      </c>
      <c r="D395" s="219" t="s">
        <v>139</v>
      </c>
      <c r="E395" s="220" t="s">
        <v>593</v>
      </c>
      <c r="F395" s="221" t="s">
        <v>594</v>
      </c>
      <c r="G395" s="222" t="s">
        <v>203</v>
      </c>
      <c r="H395" s="223">
        <v>0.5</v>
      </c>
      <c r="I395" s="224"/>
      <c r="J395" s="225">
        <f>ROUND(I395*H395,2)</f>
        <v>0</v>
      </c>
      <c r="K395" s="221" t="s">
        <v>143</v>
      </c>
      <c r="L395" s="45"/>
      <c r="M395" s="226" t="s">
        <v>1</v>
      </c>
      <c r="N395" s="227" t="s">
        <v>46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144</v>
      </c>
      <c r="AT395" s="230" t="s">
        <v>139</v>
      </c>
      <c r="AU395" s="230" t="s">
        <v>91</v>
      </c>
      <c r="AY395" s="18" t="s">
        <v>137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89</v>
      </c>
      <c r="BK395" s="231">
        <f>ROUND(I395*H395,2)</f>
        <v>0</v>
      </c>
      <c r="BL395" s="18" t="s">
        <v>144</v>
      </c>
      <c r="BM395" s="230" t="s">
        <v>595</v>
      </c>
    </row>
    <row r="396" s="2" customFormat="1" ht="24.15" customHeight="1">
      <c r="A396" s="39"/>
      <c r="B396" s="40"/>
      <c r="C396" s="281" t="s">
        <v>596</v>
      </c>
      <c r="D396" s="281" t="s">
        <v>318</v>
      </c>
      <c r="E396" s="282" t="s">
        <v>597</v>
      </c>
      <c r="F396" s="283" t="s">
        <v>598</v>
      </c>
      <c r="G396" s="284" t="s">
        <v>203</v>
      </c>
      <c r="H396" s="285">
        <v>0.50800000000000001</v>
      </c>
      <c r="I396" s="286"/>
      <c r="J396" s="287">
        <f>ROUND(I396*H396,2)</f>
        <v>0</v>
      </c>
      <c r="K396" s="283" t="s">
        <v>143</v>
      </c>
      <c r="L396" s="288"/>
      <c r="M396" s="289" t="s">
        <v>1</v>
      </c>
      <c r="N396" s="290" t="s">
        <v>46</v>
      </c>
      <c r="O396" s="92"/>
      <c r="P396" s="228">
        <f>O396*H396</f>
        <v>0</v>
      </c>
      <c r="Q396" s="228">
        <v>0.01328</v>
      </c>
      <c r="R396" s="228">
        <f>Q396*H396</f>
        <v>0.0067462400000000006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194</v>
      </c>
      <c r="AT396" s="230" t="s">
        <v>318</v>
      </c>
      <c r="AU396" s="230" t="s">
        <v>91</v>
      </c>
      <c r="AY396" s="18" t="s">
        <v>137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89</v>
      </c>
      <c r="BK396" s="231">
        <f>ROUND(I396*H396,2)</f>
        <v>0</v>
      </c>
      <c r="BL396" s="18" t="s">
        <v>144</v>
      </c>
      <c r="BM396" s="230" t="s">
        <v>599</v>
      </c>
    </row>
    <row r="397" s="14" customFormat="1">
      <c r="A397" s="14"/>
      <c r="B397" s="247"/>
      <c r="C397" s="248"/>
      <c r="D397" s="232" t="s">
        <v>148</v>
      </c>
      <c r="E397" s="248"/>
      <c r="F397" s="250" t="s">
        <v>600</v>
      </c>
      <c r="G397" s="248"/>
      <c r="H397" s="251">
        <v>0.50800000000000001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7" t="s">
        <v>148</v>
      </c>
      <c r="AU397" s="257" t="s">
        <v>91</v>
      </c>
      <c r="AV397" s="14" t="s">
        <v>91</v>
      </c>
      <c r="AW397" s="14" t="s">
        <v>4</v>
      </c>
      <c r="AX397" s="14" t="s">
        <v>89</v>
      </c>
      <c r="AY397" s="257" t="s">
        <v>137</v>
      </c>
    </row>
    <row r="398" s="2" customFormat="1" ht="44.25" customHeight="1">
      <c r="A398" s="39"/>
      <c r="B398" s="40"/>
      <c r="C398" s="219" t="s">
        <v>601</v>
      </c>
      <c r="D398" s="219" t="s">
        <v>139</v>
      </c>
      <c r="E398" s="220" t="s">
        <v>602</v>
      </c>
      <c r="F398" s="221" t="s">
        <v>603</v>
      </c>
      <c r="G398" s="222" t="s">
        <v>373</v>
      </c>
      <c r="H398" s="223">
        <v>3</v>
      </c>
      <c r="I398" s="224"/>
      <c r="J398" s="225">
        <f>ROUND(I398*H398,2)</f>
        <v>0</v>
      </c>
      <c r="K398" s="221" t="s">
        <v>143</v>
      </c>
      <c r="L398" s="45"/>
      <c r="M398" s="226" t="s">
        <v>1</v>
      </c>
      <c r="N398" s="227" t="s">
        <v>46</v>
      </c>
      <c r="O398" s="92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144</v>
      </c>
      <c r="AT398" s="230" t="s">
        <v>139</v>
      </c>
      <c r="AU398" s="230" t="s">
        <v>91</v>
      </c>
      <c r="AY398" s="18" t="s">
        <v>137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89</v>
      </c>
      <c r="BK398" s="231">
        <f>ROUND(I398*H398,2)</f>
        <v>0</v>
      </c>
      <c r="BL398" s="18" t="s">
        <v>144</v>
      </c>
      <c r="BM398" s="230" t="s">
        <v>604</v>
      </c>
    </row>
    <row r="399" s="2" customFormat="1" ht="16.5" customHeight="1">
      <c r="A399" s="39"/>
      <c r="B399" s="40"/>
      <c r="C399" s="281" t="s">
        <v>605</v>
      </c>
      <c r="D399" s="281" t="s">
        <v>318</v>
      </c>
      <c r="E399" s="282" t="s">
        <v>606</v>
      </c>
      <c r="F399" s="283" t="s">
        <v>607</v>
      </c>
      <c r="G399" s="284" t="s">
        <v>373</v>
      </c>
      <c r="H399" s="285">
        <v>3</v>
      </c>
      <c r="I399" s="286"/>
      <c r="J399" s="287">
        <f>ROUND(I399*H399,2)</f>
        <v>0</v>
      </c>
      <c r="K399" s="283" t="s">
        <v>143</v>
      </c>
      <c r="L399" s="288"/>
      <c r="M399" s="289" t="s">
        <v>1</v>
      </c>
      <c r="N399" s="290" t="s">
        <v>46</v>
      </c>
      <c r="O399" s="92"/>
      <c r="P399" s="228">
        <f>O399*H399</f>
        <v>0</v>
      </c>
      <c r="Q399" s="228">
        <v>0.00018000000000000001</v>
      </c>
      <c r="R399" s="228">
        <f>Q399*H399</f>
        <v>0.00054000000000000001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194</v>
      </c>
      <c r="AT399" s="230" t="s">
        <v>318</v>
      </c>
      <c r="AU399" s="230" t="s">
        <v>91</v>
      </c>
      <c r="AY399" s="18" t="s">
        <v>137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89</v>
      </c>
      <c r="BK399" s="231">
        <f>ROUND(I399*H399,2)</f>
        <v>0</v>
      </c>
      <c r="BL399" s="18" t="s">
        <v>144</v>
      </c>
      <c r="BM399" s="230" t="s">
        <v>608</v>
      </c>
    </row>
    <row r="400" s="2" customFormat="1" ht="44.25" customHeight="1">
      <c r="A400" s="39"/>
      <c r="B400" s="40"/>
      <c r="C400" s="219" t="s">
        <v>609</v>
      </c>
      <c r="D400" s="219" t="s">
        <v>139</v>
      </c>
      <c r="E400" s="220" t="s">
        <v>610</v>
      </c>
      <c r="F400" s="221" t="s">
        <v>611</v>
      </c>
      <c r="G400" s="222" t="s">
        <v>373</v>
      </c>
      <c r="H400" s="223">
        <v>2</v>
      </c>
      <c r="I400" s="224"/>
      <c r="J400" s="225">
        <f>ROUND(I400*H400,2)</f>
        <v>0</v>
      </c>
      <c r="K400" s="221" t="s">
        <v>143</v>
      </c>
      <c r="L400" s="45"/>
      <c r="M400" s="226" t="s">
        <v>1</v>
      </c>
      <c r="N400" s="227" t="s">
        <v>46</v>
      </c>
      <c r="O400" s="92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144</v>
      </c>
      <c r="AT400" s="230" t="s">
        <v>139</v>
      </c>
      <c r="AU400" s="230" t="s">
        <v>91</v>
      </c>
      <c r="AY400" s="18" t="s">
        <v>137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89</v>
      </c>
      <c r="BK400" s="231">
        <f>ROUND(I400*H400,2)</f>
        <v>0</v>
      </c>
      <c r="BL400" s="18" t="s">
        <v>144</v>
      </c>
      <c r="BM400" s="230" t="s">
        <v>612</v>
      </c>
    </row>
    <row r="401" s="2" customFormat="1" ht="16.5" customHeight="1">
      <c r="A401" s="39"/>
      <c r="B401" s="40"/>
      <c r="C401" s="281" t="s">
        <v>613</v>
      </c>
      <c r="D401" s="281" t="s">
        <v>318</v>
      </c>
      <c r="E401" s="282" t="s">
        <v>614</v>
      </c>
      <c r="F401" s="283" t="s">
        <v>615</v>
      </c>
      <c r="G401" s="284" t="s">
        <v>373</v>
      </c>
      <c r="H401" s="285">
        <v>1</v>
      </c>
      <c r="I401" s="286"/>
      <c r="J401" s="287">
        <f>ROUND(I401*H401,2)</f>
        <v>0</v>
      </c>
      <c r="K401" s="283" t="s">
        <v>143</v>
      </c>
      <c r="L401" s="288"/>
      <c r="M401" s="289" t="s">
        <v>1</v>
      </c>
      <c r="N401" s="290" t="s">
        <v>46</v>
      </c>
      <c r="O401" s="92"/>
      <c r="P401" s="228">
        <f>O401*H401</f>
        <v>0</v>
      </c>
      <c r="Q401" s="228">
        <v>0.00038999999999999999</v>
      </c>
      <c r="R401" s="228">
        <f>Q401*H401</f>
        <v>0.00038999999999999999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194</v>
      </c>
      <c r="AT401" s="230" t="s">
        <v>318</v>
      </c>
      <c r="AU401" s="230" t="s">
        <v>91</v>
      </c>
      <c r="AY401" s="18" t="s">
        <v>137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89</v>
      </c>
      <c r="BK401" s="231">
        <f>ROUND(I401*H401,2)</f>
        <v>0</v>
      </c>
      <c r="BL401" s="18" t="s">
        <v>144</v>
      </c>
      <c r="BM401" s="230" t="s">
        <v>616</v>
      </c>
    </row>
    <row r="402" s="2" customFormat="1" ht="24.15" customHeight="1">
      <c r="A402" s="39"/>
      <c r="B402" s="40"/>
      <c r="C402" s="281" t="s">
        <v>617</v>
      </c>
      <c r="D402" s="281" t="s">
        <v>318</v>
      </c>
      <c r="E402" s="282" t="s">
        <v>618</v>
      </c>
      <c r="F402" s="283" t="s">
        <v>619</v>
      </c>
      <c r="G402" s="284" t="s">
        <v>373</v>
      </c>
      <c r="H402" s="285">
        <v>1</v>
      </c>
      <c r="I402" s="286"/>
      <c r="J402" s="287">
        <f>ROUND(I402*H402,2)</f>
        <v>0</v>
      </c>
      <c r="K402" s="283" t="s">
        <v>1</v>
      </c>
      <c r="L402" s="288"/>
      <c r="M402" s="289" t="s">
        <v>1</v>
      </c>
      <c r="N402" s="290" t="s">
        <v>46</v>
      </c>
      <c r="O402" s="92"/>
      <c r="P402" s="228">
        <f>O402*H402</f>
        <v>0</v>
      </c>
      <c r="Q402" s="228">
        <v>0.0043</v>
      </c>
      <c r="R402" s="228">
        <f>Q402*H402</f>
        <v>0.0043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194</v>
      </c>
      <c r="AT402" s="230" t="s">
        <v>318</v>
      </c>
      <c r="AU402" s="230" t="s">
        <v>91</v>
      </c>
      <c r="AY402" s="18" t="s">
        <v>137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89</v>
      </c>
      <c r="BK402" s="231">
        <f>ROUND(I402*H402,2)</f>
        <v>0</v>
      </c>
      <c r="BL402" s="18" t="s">
        <v>144</v>
      </c>
      <c r="BM402" s="230" t="s">
        <v>620</v>
      </c>
    </row>
    <row r="403" s="2" customFormat="1" ht="44.25" customHeight="1">
      <c r="A403" s="39"/>
      <c r="B403" s="40"/>
      <c r="C403" s="219" t="s">
        <v>621</v>
      </c>
      <c r="D403" s="219" t="s">
        <v>139</v>
      </c>
      <c r="E403" s="220" t="s">
        <v>622</v>
      </c>
      <c r="F403" s="221" t="s">
        <v>623</v>
      </c>
      <c r="G403" s="222" t="s">
        <v>373</v>
      </c>
      <c r="H403" s="223">
        <v>6</v>
      </c>
      <c r="I403" s="224"/>
      <c r="J403" s="225">
        <f>ROUND(I403*H403,2)</f>
        <v>0</v>
      </c>
      <c r="K403" s="221" t="s">
        <v>143</v>
      </c>
      <c r="L403" s="45"/>
      <c r="M403" s="226" t="s">
        <v>1</v>
      </c>
      <c r="N403" s="227" t="s">
        <v>46</v>
      </c>
      <c r="O403" s="92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144</v>
      </c>
      <c r="AT403" s="230" t="s">
        <v>139</v>
      </c>
      <c r="AU403" s="230" t="s">
        <v>91</v>
      </c>
      <c r="AY403" s="18" t="s">
        <v>137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89</v>
      </c>
      <c r="BK403" s="231">
        <f>ROUND(I403*H403,2)</f>
        <v>0</v>
      </c>
      <c r="BL403" s="18" t="s">
        <v>144</v>
      </c>
      <c r="BM403" s="230" t="s">
        <v>624</v>
      </c>
    </row>
    <row r="404" s="2" customFormat="1" ht="16.5" customHeight="1">
      <c r="A404" s="39"/>
      <c r="B404" s="40"/>
      <c r="C404" s="281" t="s">
        <v>625</v>
      </c>
      <c r="D404" s="281" t="s">
        <v>318</v>
      </c>
      <c r="E404" s="282" t="s">
        <v>626</v>
      </c>
      <c r="F404" s="283" t="s">
        <v>627</v>
      </c>
      <c r="G404" s="284" t="s">
        <v>373</v>
      </c>
      <c r="H404" s="285">
        <v>3</v>
      </c>
      <c r="I404" s="286"/>
      <c r="J404" s="287">
        <f>ROUND(I404*H404,2)</f>
        <v>0</v>
      </c>
      <c r="K404" s="283" t="s">
        <v>143</v>
      </c>
      <c r="L404" s="288"/>
      <c r="M404" s="289" t="s">
        <v>1</v>
      </c>
      <c r="N404" s="290" t="s">
        <v>46</v>
      </c>
      <c r="O404" s="92"/>
      <c r="P404" s="228">
        <f>O404*H404</f>
        <v>0</v>
      </c>
      <c r="Q404" s="228">
        <v>0.00072000000000000005</v>
      </c>
      <c r="R404" s="228">
        <f>Q404*H404</f>
        <v>0.00216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194</v>
      </c>
      <c r="AT404" s="230" t="s">
        <v>318</v>
      </c>
      <c r="AU404" s="230" t="s">
        <v>91</v>
      </c>
      <c r="AY404" s="18" t="s">
        <v>137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89</v>
      </c>
      <c r="BK404" s="231">
        <f>ROUND(I404*H404,2)</f>
        <v>0</v>
      </c>
      <c r="BL404" s="18" t="s">
        <v>144</v>
      </c>
      <c r="BM404" s="230" t="s">
        <v>628</v>
      </c>
    </row>
    <row r="405" s="2" customFormat="1" ht="24.15" customHeight="1">
      <c r="A405" s="39"/>
      <c r="B405" s="40"/>
      <c r="C405" s="281" t="s">
        <v>629</v>
      </c>
      <c r="D405" s="281" t="s">
        <v>318</v>
      </c>
      <c r="E405" s="282" t="s">
        <v>630</v>
      </c>
      <c r="F405" s="283" t="s">
        <v>631</v>
      </c>
      <c r="G405" s="284" t="s">
        <v>373</v>
      </c>
      <c r="H405" s="285">
        <v>3</v>
      </c>
      <c r="I405" s="286"/>
      <c r="J405" s="287">
        <f>ROUND(I405*H405,2)</f>
        <v>0</v>
      </c>
      <c r="K405" s="283" t="s">
        <v>1</v>
      </c>
      <c r="L405" s="288"/>
      <c r="M405" s="289" t="s">
        <v>1</v>
      </c>
      <c r="N405" s="290" t="s">
        <v>46</v>
      </c>
      <c r="O405" s="92"/>
      <c r="P405" s="228">
        <f>O405*H405</f>
        <v>0</v>
      </c>
      <c r="Q405" s="228">
        <v>0.0051000000000000004</v>
      </c>
      <c r="R405" s="228">
        <f>Q405*H405</f>
        <v>0.015300000000000001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194</v>
      </c>
      <c r="AT405" s="230" t="s">
        <v>318</v>
      </c>
      <c r="AU405" s="230" t="s">
        <v>91</v>
      </c>
      <c r="AY405" s="18" t="s">
        <v>137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89</v>
      </c>
      <c r="BK405" s="231">
        <f>ROUND(I405*H405,2)</f>
        <v>0</v>
      </c>
      <c r="BL405" s="18" t="s">
        <v>144</v>
      </c>
      <c r="BM405" s="230" t="s">
        <v>632</v>
      </c>
    </row>
    <row r="406" s="2" customFormat="1" ht="37.8" customHeight="1">
      <c r="A406" s="39"/>
      <c r="B406" s="40"/>
      <c r="C406" s="219" t="s">
        <v>633</v>
      </c>
      <c r="D406" s="219" t="s">
        <v>139</v>
      </c>
      <c r="E406" s="220" t="s">
        <v>634</v>
      </c>
      <c r="F406" s="221" t="s">
        <v>635</v>
      </c>
      <c r="G406" s="222" t="s">
        <v>373</v>
      </c>
      <c r="H406" s="223">
        <v>1</v>
      </c>
      <c r="I406" s="224"/>
      <c r="J406" s="225">
        <f>ROUND(I406*H406,2)</f>
        <v>0</v>
      </c>
      <c r="K406" s="221" t="s">
        <v>143</v>
      </c>
      <c r="L406" s="45"/>
      <c r="M406" s="226" t="s">
        <v>1</v>
      </c>
      <c r="N406" s="227" t="s">
        <v>46</v>
      </c>
      <c r="O406" s="92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144</v>
      </c>
      <c r="AT406" s="230" t="s">
        <v>139</v>
      </c>
      <c r="AU406" s="230" t="s">
        <v>91</v>
      </c>
      <c r="AY406" s="18" t="s">
        <v>137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89</v>
      </c>
      <c r="BK406" s="231">
        <f>ROUND(I406*H406,2)</f>
        <v>0</v>
      </c>
      <c r="BL406" s="18" t="s">
        <v>144</v>
      </c>
      <c r="BM406" s="230" t="s">
        <v>636</v>
      </c>
    </row>
    <row r="407" s="2" customFormat="1" ht="16.5" customHeight="1">
      <c r="A407" s="39"/>
      <c r="B407" s="40"/>
      <c r="C407" s="281" t="s">
        <v>637</v>
      </c>
      <c r="D407" s="281" t="s">
        <v>318</v>
      </c>
      <c r="E407" s="282" t="s">
        <v>638</v>
      </c>
      <c r="F407" s="283" t="s">
        <v>639</v>
      </c>
      <c r="G407" s="284" t="s">
        <v>373</v>
      </c>
      <c r="H407" s="285">
        <v>1</v>
      </c>
      <c r="I407" s="286"/>
      <c r="J407" s="287">
        <f>ROUND(I407*H407,2)</f>
        <v>0</v>
      </c>
      <c r="K407" s="283" t="s">
        <v>1</v>
      </c>
      <c r="L407" s="288"/>
      <c r="M407" s="289" t="s">
        <v>1</v>
      </c>
      <c r="N407" s="290" t="s">
        <v>46</v>
      </c>
      <c r="O407" s="92"/>
      <c r="P407" s="228">
        <f>O407*H407</f>
        <v>0</v>
      </c>
      <c r="Q407" s="228">
        <v>0.0012099999999999999</v>
      </c>
      <c r="R407" s="228">
        <f>Q407*H407</f>
        <v>0.0012099999999999999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194</v>
      </c>
      <c r="AT407" s="230" t="s">
        <v>318</v>
      </c>
      <c r="AU407" s="230" t="s">
        <v>91</v>
      </c>
      <c r="AY407" s="18" t="s">
        <v>137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89</v>
      </c>
      <c r="BK407" s="231">
        <f>ROUND(I407*H407,2)</f>
        <v>0</v>
      </c>
      <c r="BL407" s="18" t="s">
        <v>144</v>
      </c>
      <c r="BM407" s="230" t="s">
        <v>640</v>
      </c>
    </row>
    <row r="408" s="2" customFormat="1" ht="44.25" customHeight="1">
      <c r="A408" s="39"/>
      <c r="B408" s="40"/>
      <c r="C408" s="219" t="s">
        <v>641</v>
      </c>
      <c r="D408" s="219" t="s">
        <v>139</v>
      </c>
      <c r="E408" s="220" t="s">
        <v>642</v>
      </c>
      <c r="F408" s="221" t="s">
        <v>643</v>
      </c>
      <c r="G408" s="222" t="s">
        <v>373</v>
      </c>
      <c r="H408" s="223">
        <v>56</v>
      </c>
      <c r="I408" s="224"/>
      <c r="J408" s="225">
        <f>ROUND(I408*H408,2)</f>
        <v>0</v>
      </c>
      <c r="K408" s="221" t="s">
        <v>143</v>
      </c>
      <c r="L408" s="45"/>
      <c r="M408" s="226" t="s">
        <v>1</v>
      </c>
      <c r="N408" s="227" t="s">
        <v>46</v>
      </c>
      <c r="O408" s="92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144</v>
      </c>
      <c r="AT408" s="230" t="s">
        <v>139</v>
      </c>
      <c r="AU408" s="230" t="s">
        <v>91</v>
      </c>
      <c r="AY408" s="18" t="s">
        <v>137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89</v>
      </c>
      <c r="BK408" s="231">
        <f>ROUND(I408*H408,2)</f>
        <v>0</v>
      </c>
      <c r="BL408" s="18" t="s">
        <v>144</v>
      </c>
      <c r="BM408" s="230" t="s">
        <v>644</v>
      </c>
    </row>
    <row r="409" s="14" customFormat="1">
      <c r="A409" s="14"/>
      <c r="B409" s="247"/>
      <c r="C409" s="248"/>
      <c r="D409" s="232" t="s">
        <v>148</v>
      </c>
      <c r="E409" s="249" t="s">
        <v>1</v>
      </c>
      <c r="F409" s="250" t="s">
        <v>645</v>
      </c>
      <c r="G409" s="248"/>
      <c r="H409" s="251">
        <v>56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7" t="s">
        <v>148</v>
      </c>
      <c r="AU409" s="257" t="s">
        <v>91</v>
      </c>
      <c r="AV409" s="14" t="s">
        <v>91</v>
      </c>
      <c r="AW409" s="14" t="s">
        <v>36</v>
      </c>
      <c r="AX409" s="14" t="s">
        <v>89</v>
      </c>
      <c r="AY409" s="257" t="s">
        <v>137</v>
      </c>
    </row>
    <row r="410" s="2" customFormat="1" ht="16.5" customHeight="1">
      <c r="A410" s="39"/>
      <c r="B410" s="40"/>
      <c r="C410" s="281" t="s">
        <v>646</v>
      </c>
      <c r="D410" s="281" t="s">
        <v>318</v>
      </c>
      <c r="E410" s="282" t="s">
        <v>647</v>
      </c>
      <c r="F410" s="283" t="s">
        <v>648</v>
      </c>
      <c r="G410" s="284" t="s">
        <v>373</v>
      </c>
      <c r="H410" s="285">
        <v>51</v>
      </c>
      <c r="I410" s="286"/>
      <c r="J410" s="287">
        <f>ROUND(I410*H410,2)</f>
        <v>0</v>
      </c>
      <c r="K410" s="283" t="s">
        <v>143</v>
      </c>
      <c r="L410" s="288"/>
      <c r="M410" s="289" t="s">
        <v>1</v>
      </c>
      <c r="N410" s="290" t="s">
        <v>46</v>
      </c>
      <c r="O410" s="92"/>
      <c r="P410" s="228">
        <f>O410*H410</f>
        <v>0</v>
      </c>
      <c r="Q410" s="228">
        <v>0.0023999999999999998</v>
      </c>
      <c r="R410" s="228">
        <f>Q410*H410</f>
        <v>0.1224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194</v>
      </c>
      <c r="AT410" s="230" t="s">
        <v>318</v>
      </c>
      <c r="AU410" s="230" t="s">
        <v>91</v>
      </c>
      <c r="AY410" s="18" t="s">
        <v>137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89</v>
      </c>
      <c r="BK410" s="231">
        <f>ROUND(I410*H410,2)</f>
        <v>0</v>
      </c>
      <c r="BL410" s="18" t="s">
        <v>144</v>
      </c>
      <c r="BM410" s="230" t="s">
        <v>649</v>
      </c>
    </row>
    <row r="411" s="14" customFormat="1">
      <c r="A411" s="14"/>
      <c r="B411" s="247"/>
      <c r="C411" s="248"/>
      <c r="D411" s="232" t="s">
        <v>148</v>
      </c>
      <c r="E411" s="249" t="s">
        <v>1</v>
      </c>
      <c r="F411" s="250" t="s">
        <v>650</v>
      </c>
      <c r="G411" s="248"/>
      <c r="H411" s="251">
        <v>51</v>
      </c>
      <c r="I411" s="252"/>
      <c r="J411" s="248"/>
      <c r="K411" s="248"/>
      <c r="L411" s="253"/>
      <c r="M411" s="254"/>
      <c r="N411" s="255"/>
      <c r="O411" s="255"/>
      <c r="P411" s="255"/>
      <c r="Q411" s="255"/>
      <c r="R411" s="255"/>
      <c r="S411" s="255"/>
      <c r="T411" s="25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7" t="s">
        <v>148</v>
      </c>
      <c r="AU411" s="257" t="s">
        <v>91</v>
      </c>
      <c r="AV411" s="14" t="s">
        <v>91</v>
      </c>
      <c r="AW411" s="14" t="s">
        <v>36</v>
      </c>
      <c r="AX411" s="14" t="s">
        <v>89</v>
      </c>
      <c r="AY411" s="257" t="s">
        <v>137</v>
      </c>
    </row>
    <row r="412" s="2" customFormat="1" ht="16.5" customHeight="1">
      <c r="A412" s="39"/>
      <c r="B412" s="40"/>
      <c r="C412" s="281" t="s">
        <v>651</v>
      </c>
      <c r="D412" s="281" t="s">
        <v>318</v>
      </c>
      <c r="E412" s="282" t="s">
        <v>652</v>
      </c>
      <c r="F412" s="283" t="s">
        <v>653</v>
      </c>
      <c r="G412" s="284" t="s">
        <v>373</v>
      </c>
      <c r="H412" s="285">
        <v>1</v>
      </c>
      <c r="I412" s="286"/>
      <c r="J412" s="287">
        <f>ROUND(I412*H412,2)</f>
        <v>0</v>
      </c>
      <c r="K412" s="283" t="s">
        <v>1</v>
      </c>
      <c r="L412" s="288"/>
      <c r="M412" s="289" t="s">
        <v>1</v>
      </c>
      <c r="N412" s="290" t="s">
        <v>46</v>
      </c>
      <c r="O412" s="92"/>
      <c r="P412" s="228">
        <f>O412*H412</f>
        <v>0</v>
      </c>
      <c r="Q412" s="228">
        <v>0.0017799999999999999</v>
      </c>
      <c r="R412" s="228">
        <f>Q412*H412</f>
        <v>0.0017799999999999999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194</v>
      </c>
      <c r="AT412" s="230" t="s">
        <v>318</v>
      </c>
      <c r="AU412" s="230" t="s">
        <v>91</v>
      </c>
      <c r="AY412" s="18" t="s">
        <v>137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89</v>
      </c>
      <c r="BK412" s="231">
        <f>ROUND(I412*H412,2)</f>
        <v>0</v>
      </c>
      <c r="BL412" s="18" t="s">
        <v>144</v>
      </c>
      <c r="BM412" s="230" t="s">
        <v>654</v>
      </c>
    </row>
    <row r="413" s="2" customFormat="1" ht="16.5" customHeight="1">
      <c r="A413" s="39"/>
      <c r="B413" s="40"/>
      <c r="C413" s="281" t="s">
        <v>655</v>
      </c>
      <c r="D413" s="281" t="s">
        <v>318</v>
      </c>
      <c r="E413" s="282" t="s">
        <v>656</v>
      </c>
      <c r="F413" s="283" t="s">
        <v>657</v>
      </c>
      <c r="G413" s="284" t="s">
        <v>373</v>
      </c>
      <c r="H413" s="285">
        <v>4</v>
      </c>
      <c r="I413" s="286"/>
      <c r="J413" s="287">
        <f>ROUND(I413*H413,2)</f>
        <v>0</v>
      </c>
      <c r="K413" s="283" t="s">
        <v>1</v>
      </c>
      <c r="L413" s="288"/>
      <c r="M413" s="289" t="s">
        <v>1</v>
      </c>
      <c r="N413" s="290" t="s">
        <v>46</v>
      </c>
      <c r="O413" s="92"/>
      <c r="P413" s="228">
        <f>O413*H413</f>
        <v>0</v>
      </c>
      <c r="Q413" s="228">
        <v>0.0088999999999999999</v>
      </c>
      <c r="R413" s="228">
        <f>Q413*H413</f>
        <v>0.0356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194</v>
      </c>
      <c r="AT413" s="230" t="s">
        <v>318</v>
      </c>
      <c r="AU413" s="230" t="s">
        <v>91</v>
      </c>
      <c r="AY413" s="18" t="s">
        <v>137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89</v>
      </c>
      <c r="BK413" s="231">
        <f>ROUND(I413*H413,2)</f>
        <v>0</v>
      </c>
      <c r="BL413" s="18" t="s">
        <v>144</v>
      </c>
      <c r="BM413" s="230" t="s">
        <v>658</v>
      </c>
    </row>
    <row r="414" s="2" customFormat="1" ht="37.8" customHeight="1">
      <c r="A414" s="39"/>
      <c r="B414" s="40"/>
      <c r="C414" s="219" t="s">
        <v>659</v>
      </c>
      <c r="D414" s="219" t="s">
        <v>139</v>
      </c>
      <c r="E414" s="220" t="s">
        <v>660</v>
      </c>
      <c r="F414" s="221" t="s">
        <v>661</v>
      </c>
      <c r="G414" s="222" t="s">
        <v>373</v>
      </c>
      <c r="H414" s="223">
        <v>7</v>
      </c>
      <c r="I414" s="224"/>
      <c r="J414" s="225">
        <f>ROUND(I414*H414,2)</f>
        <v>0</v>
      </c>
      <c r="K414" s="221" t="s">
        <v>143</v>
      </c>
      <c r="L414" s="45"/>
      <c r="M414" s="226" t="s">
        <v>1</v>
      </c>
      <c r="N414" s="227" t="s">
        <v>46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144</v>
      </c>
      <c r="AT414" s="230" t="s">
        <v>139</v>
      </c>
      <c r="AU414" s="230" t="s">
        <v>91</v>
      </c>
      <c r="AY414" s="18" t="s">
        <v>137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89</v>
      </c>
      <c r="BK414" s="231">
        <f>ROUND(I414*H414,2)</f>
        <v>0</v>
      </c>
      <c r="BL414" s="18" t="s">
        <v>144</v>
      </c>
      <c r="BM414" s="230" t="s">
        <v>662</v>
      </c>
    </row>
    <row r="415" s="2" customFormat="1" ht="24.15" customHeight="1">
      <c r="A415" s="39"/>
      <c r="B415" s="40"/>
      <c r="C415" s="281" t="s">
        <v>663</v>
      </c>
      <c r="D415" s="281" t="s">
        <v>318</v>
      </c>
      <c r="E415" s="282" t="s">
        <v>664</v>
      </c>
      <c r="F415" s="283" t="s">
        <v>665</v>
      </c>
      <c r="G415" s="284" t="s">
        <v>373</v>
      </c>
      <c r="H415" s="285">
        <v>1</v>
      </c>
      <c r="I415" s="286"/>
      <c r="J415" s="287">
        <f>ROUND(I415*H415,2)</f>
        <v>0</v>
      </c>
      <c r="K415" s="283" t="s">
        <v>1</v>
      </c>
      <c r="L415" s="288"/>
      <c r="M415" s="289" t="s">
        <v>1</v>
      </c>
      <c r="N415" s="290" t="s">
        <v>46</v>
      </c>
      <c r="O415" s="92"/>
      <c r="P415" s="228">
        <f>O415*H415</f>
        <v>0</v>
      </c>
      <c r="Q415" s="228">
        <v>0.0040499999999999998</v>
      </c>
      <c r="R415" s="228">
        <f>Q415*H415</f>
        <v>0.0040499999999999998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194</v>
      </c>
      <c r="AT415" s="230" t="s">
        <v>318</v>
      </c>
      <c r="AU415" s="230" t="s">
        <v>91</v>
      </c>
      <c r="AY415" s="18" t="s">
        <v>137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89</v>
      </c>
      <c r="BK415" s="231">
        <f>ROUND(I415*H415,2)</f>
        <v>0</v>
      </c>
      <c r="BL415" s="18" t="s">
        <v>144</v>
      </c>
      <c r="BM415" s="230" t="s">
        <v>666</v>
      </c>
    </row>
    <row r="416" s="2" customFormat="1" ht="24.15" customHeight="1">
      <c r="A416" s="39"/>
      <c r="B416" s="40"/>
      <c r="C416" s="281" t="s">
        <v>667</v>
      </c>
      <c r="D416" s="281" t="s">
        <v>318</v>
      </c>
      <c r="E416" s="282" t="s">
        <v>668</v>
      </c>
      <c r="F416" s="283" t="s">
        <v>669</v>
      </c>
      <c r="G416" s="284" t="s">
        <v>373</v>
      </c>
      <c r="H416" s="285">
        <v>3</v>
      </c>
      <c r="I416" s="286"/>
      <c r="J416" s="287">
        <f>ROUND(I416*H416,2)</f>
        <v>0</v>
      </c>
      <c r="K416" s="283" t="s">
        <v>1</v>
      </c>
      <c r="L416" s="288"/>
      <c r="M416" s="289" t="s">
        <v>1</v>
      </c>
      <c r="N416" s="290" t="s">
        <v>46</v>
      </c>
      <c r="O416" s="92"/>
      <c r="P416" s="228">
        <f>O416*H416</f>
        <v>0</v>
      </c>
      <c r="Q416" s="228">
        <v>0.0040499999999999998</v>
      </c>
      <c r="R416" s="228">
        <f>Q416*H416</f>
        <v>0.012149999999999999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194</v>
      </c>
      <c r="AT416" s="230" t="s">
        <v>318</v>
      </c>
      <c r="AU416" s="230" t="s">
        <v>91</v>
      </c>
      <c r="AY416" s="18" t="s">
        <v>137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89</v>
      </c>
      <c r="BK416" s="231">
        <f>ROUND(I416*H416,2)</f>
        <v>0</v>
      </c>
      <c r="BL416" s="18" t="s">
        <v>144</v>
      </c>
      <c r="BM416" s="230" t="s">
        <v>670</v>
      </c>
    </row>
    <row r="417" s="2" customFormat="1" ht="16.5" customHeight="1">
      <c r="A417" s="39"/>
      <c r="B417" s="40"/>
      <c r="C417" s="281" t="s">
        <v>671</v>
      </c>
      <c r="D417" s="281" t="s">
        <v>318</v>
      </c>
      <c r="E417" s="282" t="s">
        <v>672</v>
      </c>
      <c r="F417" s="283" t="s">
        <v>673</v>
      </c>
      <c r="G417" s="284" t="s">
        <v>373</v>
      </c>
      <c r="H417" s="285">
        <v>3</v>
      </c>
      <c r="I417" s="286"/>
      <c r="J417" s="287">
        <f>ROUND(I417*H417,2)</f>
        <v>0</v>
      </c>
      <c r="K417" s="283" t="s">
        <v>1</v>
      </c>
      <c r="L417" s="288"/>
      <c r="M417" s="289" t="s">
        <v>1</v>
      </c>
      <c r="N417" s="290" t="s">
        <v>46</v>
      </c>
      <c r="O417" s="92"/>
      <c r="P417" s="228">
        <f>O417*H417</f>
        <v>0</v>
      </c>
      <c r="Q417" s="228">
        <v>0.0040499999999999998</v>
      </c>
      <c r="R417" s="228">
        <f>Q417*H417</f>
        <v>0.012149999999999999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194</v>
      </c>
      <c r="AT417" s="230" t="s">
        <v>318</v>
      </c>
      <c r="AU417" s="230" t="s">
        <v>91</v>
      </c>
      <c r="AY417" s="18" t="s">
        <v>137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89</v>
      </c>
      <c r="BK417" s="231">
        <f>ROUND(I417*H417,2)</f>
        <v>0</v>
      </c>
      <c r="BL417" s="18" t="s">
        <v>144</v>
      </c>
      <c r="BM417" s="230" t="s">
        <v>674</v>
      </c>
    </row>
    <row r="418" s="2" customFormat="1" ht="37.8" customHeight="1">
      <c r="A418" s="39"/>
      <c r="B418" s="40"/>
      <c r="C418" s="219" t="s">
        <v>675</v>
      </c>
      <c r="D418" s="219" t="s">
        <v>139</v>
      </c>
      <c r="E418" s="220" t="s">
        <v>676</v>
      </c>
      <c r="F418" s="221" t="s">
        <v>677</v>
      </c>
      <c r="G418" s="222" t="s">
        <v>373</v>
      </c>
      <c r="H418" s="223">
        <v>1</v>
      </c>
      <c r="I418" s="224"/>
      <c r="J418" s="225">
        <f>ROUND(I418*H418,2)</f>
        <v>0</v>
      </c>
      <c r="K418" s="221" t="s">
        <v>143</v>
      </c>
      <c r="L418" s="45"/>
      <c r="M418" s="226" t="s">
        <v>1</v>
      </c>
      <c r="N418" s="227" t="s">
        <v>46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144</v>
      </c>
      <c r="AT418" s="230" t="s">
        <v>139</v>
      </c>
      <c r="AU418" s="230" t="s">
        <v>91</v>
      </c>
      <c r="AY418" s="18" t="s">
        <v>137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89</v>
      </c>
      <c r="BK418" s="231">
        <f>ROUND(I418*H418,2)</f>
        <v>0</v>
      </c>
      <c r="BL418" s="18" t="s">
        <v>144</v>
      </c>
      <c r="BM418" s="230" t="s">
        <v>678</v>
      </c>
    </row>
    <row r="419" s="2" customFormat="1" ht="24.15" customHeight="1">
      <c r="A419" s="39"/>
      <c r="B419" s="40"/>
      <c r="C419" s="281" t="s">
        <v>679</v>
      </c>
      <c r="D419" s="281" t="s">
        <v>318</v>
      </c>
      <c r="E419" s="282" t="s">
        <v>680</v>
      </c>
      <c r="F419" s="283" t="s">
        <v>681</v>
      </c>
      <c r="G419" s="284" t="s">
        <v>373</v>
      </c>
      <c r="H419" s="285">
        <v>1</v>
      </c>
      <c r="I419" s="286"/>
      <c r="J419" s="287">
        <f>ROUND(I419*H419,2)</f>
        <v>0</v>
      </c>
      <c r="K419" s="283" t="s">
        <v>143</v>
      </c>
      <c r="L419" s="288"/>
      <c r="M419" s="289" t="s">
        <v>1</v>
      </c>
      <c r="N419" s="290" t="s">
        <v>46</v>
      </c>
      <c r="O419" s="92"/>
      <c r="P419" s="228">
        <f>O419*H419</f>
        <v>0</v>
      </c>
      <c r="Q419" s="228">
        <v>0.00677</v>
      </c>
      <c r="R419" s="228">
        <f>Q419*H419</f>
        <v>0.00677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194</v>
      </c>
      <c r="AT419" s="230" t="s">
        <v>318</v>
      </c>
      <c r="AU419" s="230" t="s">
        <v>91</v>
      </c>
      <c r="AY419" s="18" t="s">
        <v>137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89</v>
      </c>
      <c r="BK419" s="231">
        <f>ROUND(I419*H419,2)</f>
        <v>0</v>
      </c>
      <c r="BL419" s="18" t="s">
        <v>144</v>
      </c>
      <c r="BM419" s="230" t="s">
        <v>682</v>
      </c>
    </row>
    <row r="420" s="2" customFormat="1" ht="49.05" customHeight="1">
      <c r="A420" s="39"/>
      <c r="B420" s="40"/>
      <c r="C420" s="219" t="s">
        <v>683</v>
      </c>
      <c r="D420" s="219" t="s">
        <v>139</v>
      </c>
      <c r="E420" s="220" t="s">
        <v>684</v>
      </c>
      <c r="F420" s="221" t="s">
        <v>685</v>
      </c>
      <c r="G420" s="222" t="s">
        <v>373</v>
      </c>
      <c r="H420" s="223">
        <v>3</v>
      </c>
      <c r="I420" s="224"/>
      <c r="J420" s="225">
        <f>ROUND(I420*H420,2)</f>
        <v>0</v>
      </c>
      <c r="K420" s="221" t="s">
        <v>143</v>
      </c>
      <c r="L420" s="45"/>
      <c r="M420" s="226" t="s">
        <v>1</v>
      </c>
      <c r="N420" s="227" t="s">
        <v>46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144</v>
      </c>
      <c r="AT420" s="230" t="s">
        <v>139</v>
      </c>
      <c r="AU420" s="230" t="s">
        <v>91</v>
      </c>
      <c r="AY420" s="18" t="s">
        <v>137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89</v>
      </c>
      <c r="BK420" s="231">
        <f>ROUND(I420*H420,2)</f>
        <v>0</v>
      </c>
      <c r="BL420" s="18" t="s">
        <v>144</v>
      </c>
      <c r="BM420" s="230" t="s">
        <v>686</v>
      </c>
    </row>
    <row r="421" s="2" customFormat="1" ht="24.15" customHeight="1">
      <c r="A421" s="39"/>
      <c r="B421" s="40"/>
      <c r="C421" s="281" t="s">
        <v>687</v>
      </c>
      <c r="D421" s="281" t="s">
        <v>318</v>
      </c>
      <c r="E421" s="282" t="s">
        <v>688</v>
      </c>
      <c r="F421" s="283" t="s">
        <v>689</v>
      </c>
      <c r="G421" s="284" t="s">
        <v>373</v>
      </c>
      <c r="H421" s="285">
        <v>3</v>
      </c>
      <c r="I421" s="286"/>
      <c r="J421" s="287">
        <f>ROUND(I421*H421,2)</f>
        <v>0</v>
      </c>
      <c r="K421" s="283" t="s">
        <v>143</v>
      </c>
      <c r="L421" s="288"/>
      <c r="M421" s="289" t="s">
        <v>1</v>
      </c>
      <c r="N421" s="290" t="s">
        <v>46</v>
      </c>
      <c r="O421" s="92"/>
      <c r="P421" s="228">
        <f>O421*H421</f>
        <v>0</v>
      </c>
      <c r="Q421" s="228">
        <v>0.0030400000000000002</v>
      </c>
      <c r="R421" s="228">
        <f>Q421*H421</f>
        <v>0.0091199999999999996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194</v>
      </c>
      <c r="AT421" s="230" t="s">
        <v>318</v>
      </c>
      <c r="AU421" s="230" t="s">
        <v>91</v>
      </c>
      <c r="AY421" s="18" t="s">
        <v>137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89</v>
      </c>
      <c r="BK421" s="231">
        <f>ROUND(I421*H421,2)</f>
        <v>0</v>
      </c>
      <c r="BL421" s="18" t="s">
        <v>144</v>
      </c>
      <c r="BM421" s="230" t="s">
        <v>690</v>
      </c>
    </row>
    <row r="422" s="2" customFormat="1" ht="24.15" customHeight="1">
      <c r="A422" s="39"/>
      <c r="B422" s="40"/>
      <c r="C422" s="281" t="s">
        <v>691</v>
      </c>
      <c r="D422" s="281" t="s">
        <v>318</v>
      </c>
      <c r="E422" s="282" t="s">
        <v>692</v>
      </c>
      <c r="F422" s="283" t="s">
        <v>693</v>
      </c>
      <c r="G422" s="284" t="s">
        <v>373</v>
      </c>
      <c r="H422" s="285">
        <v>3</v>
      </c>
      <c r="I422" s="286"/>
      <c r="J422" s="287">
        <f>ROUND(I422*H422,2)</f>
        <v>0</v>
      </c>
      <c r="K422" s="283" t="s">
        <v>1</v>
      </c>
      <c r="L422" s="288"/>
      <c r="M422" s="289" t="s">
        <v>1</v>
      </c>
      <c r="N422" s="290" t="s">
        <v>46</v>
      </c>
      <c r="O422" s="92"/>
      <c r="P422" s="228">
        <f>O422*H422</f>
        <v>0</v>
      </c>
      <c r="Q422" s="228">
        <v>0.0033</v>
      </c>
      <c r="R422" s="228">
        <f>Q422*H422</f>
        <v>0.0098999999999999991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194</v>
      </c>
      <c r="AT422" s="230" t="s">
        <v>318</v>
      </c>
      <c r="AU422" s="230" t="s">
        <v>91</v>
      </c>
      <c r="AY422" s="18" t="s">
        <v>137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89</v>
      </c>
      <c r="BK422" s="231">
        <f>ROUND(I422*H422,2)</f>
        <v>0</v>
      </c>
      <c r="BL422" s="18" t="s">
        <v>144</v>
      </c>
      <c r="BM422" s="230" t="s">
        <v>694</v>
      </c>
    </row>
    <row r="423" s="2" customFormat="1" ht="44.25" customHeight="1">
      <c r="A423" s="39"/>
      <c r="B423" s="40"/>
      <c r="C423" s="219" t="s">
        <v>695</v>
      </c>
      <c r="D423" s="219" t="s">
        <v>139</v>
      </c>
      <c r="E423" s="220" t="s">
        <v>696</v>
      </c>
      <c r="F423" s="221" t="s">
        <v>697</v>
      </c>
      <c r="G423" s="222" t="s">
        <v>373</v>
      </c>
      <c r="H423" s="223">
        <v>1</v>
      </c>
      <c r="I423" s="224"/>
      <c r="J423" s="225">
        <f>ROUND(I423*H423,2)</f>
        <v>0</v>
      </c>
      <c r="K423" s="221" t="s">
        <v>143</v>
      </c>
      <c r="L423" s="45"/>
      <c r="M423" s="226" t="s">
        <v>1</v>
      </c>
      <c r="N423" s="227" t="s">
        <v>46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144</v>
      </c>
      <c r="AT423" s="230" t="s">
        <v>139</v>
      </c>
      <c r="AU423" s="230" t="s">
        <v>91</v>
      </c>
      <c r="AY423" s="18" t="s">
        <v>137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89</v>
      </c>
      <c r="BK423" s="231">
        <f>ROUND(I423*H423,2)</f>
        <v>0</v>
      </c>
      <c r="BL423" s="18" t="s">
        <v>144</v>
      </c>
      <c r="BM423" s="230" t="s">
        <v>698</v>
      </c>
    </row>
    <row r="424" s="2" customFormat="1" ht="16.5" customHeight="1">
      <c r="A424" s="39"/>
      <c r="B424" s="40"/>
      <c r="C424" s="281" t="s">
        <v>699</v>
      </c>
      <c r="D424" s="281" t="s">
        <v>318</v>
      </c>
      <c r="E424" s="282" t="s">
        <v>700</v>
      </c>
      <c r="F424" s="283" t="s">
        <v>701</v>
      </c>
      <c r="G424" s="284" t="s">
        <v>373</v>
      </c>
      <c r="H424" s="285">
        <v>1</v>
      </c>
      <c r="I424" s="286"/>
      <c r="J424" s="287">
        <f>ROUND(I424*H424,2)</f>
        <v>0</v>
      </c>
      <c r="K424" s="283" t="s">
        <v>143</v>
      </c>
      <c r="L424" s="288"/>
      <c r="M424" s="289" t="s">
        <v>1</v>
      </c>
      <c r="N424" s="290" t="s">
        <v>46</v>
      </c>
      <c r="O424" s="92"/>
      <c r="P424" s="228">
        <f>O424*H424</f>
        <v>0</v>
      </c>
      <c r="Q424" s="228">
        <v>0.0035899999999999999</v>
      </c>
      <c r="R424" s="228">
        <f>Q424*H424</f>
        <v>0.0035899999999999999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194</v>
      </c>
      <c r="AT424" s="230" t="s">
        <v>318</v>
      </c>
      <c r="AU424" s="230" t="s">
        <v>91</v>
      </c>
      <c r="AY424" s="18" t="s">
        <v>137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89</v>
      </c>
      <c r="BK424" s="231">
        <f>ROUND(I424*H424,2)</f>
        <v>0</v>
      </c>
      <c r="BL424" s="18" t="s">
        <v>144</v>
      </c>
      <c r="BM424" s="230" t="s">
        <v>702</v>
      </c>
    </row>
    <row r="425" s="2" customFormat="1" ht="44.25" customHeight="1">
      <c r="A425" s="39"/>
      <c r="B425" s="40"/>
      <c r="C425" s="219" t="s">
        <v>703</v>
      </c>
      <c r="D425" s="219" t="s">
        <v>139</v>
      </c>
      <c r="E425" s="220" t="s">
        <v>704</v>
      </c>
      <c r="F425" s="221" t="s">
        <v>705</v>
      </c>
      <c r="G425" s="222" t="s">
        <v>373</v>
      </c>
      <c r="H425" s="223">
        <v>1</v>
      </c>
      <c r="I425" s="224"/>
      <c r="J425" s="225">
        <f>ROUND(I425*H425,2)</f>
        <v>0</v>
      </c>
      <c r="K425" s="221" t="s">
        <v>143</v>
      </c>
      <c r="L425" s="45"/>
      <c r="M425" s="226" t="s">
        <v>1</v>
      </c>
      <c r="N425" s="227" t="s">
        <v>46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144</v>
      </c>
      <c r="AT425" s="230" t="s">
        <v>139</v>
      </c>
      <c r="AU425" s="230" t="s">
        <v>91</v>
      </c>
      <c r="AY425" s="18" t="s">
        <v>137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89</v>
      </c>
      <c r="BK425" s="231">
        <f>ROUND(I425*H425,2)</f>
        <v>0</v>
      </c>
      <c r="BL425" s="18" t="s">
        <v>144</v>
      </c>
      <c r="BM425" s="230" t="s">
        <v>706</v>
      </c>
    </row>
    <row r="426" s="2" customFormat="1" ht="24.15" customHeight="1">
      <c r="A426" s="39"/>
      <c r="B426" s="40"/>
      <c r="C426" s="281" t="s">
        <v>707</v>
      </c>
      <c r="D426" s="281" t="s">
        <v>318</v>
      </c>
      <c r="E426" s="282" t="s">
        <v>708</v>
      </c>
      <c r="F426" s="283" t="s">
        <v>709</v>
      </c>
      <c r="G426" s="284" t="s">
        <v>373</v>
      </c>
      <c r="H426" s="285">
        <v>1</v>
      </c>
      <c r="I426" s="286"/>
      <c r="J426" s="287">
        <f>ROUND(I426*H426,2)</f>
        <v>0</v>
      </c>
      <c r="K426" s="283" t="s">
        <v>1</v>
      </c>
      <c r="L426" s="288"/>
      <c r="M426" s="289" t="s">
        <v>1</v>
      </c>
      <c r="N426" s="290" t="s">
        <v>46</v>
      </c>
      <c r="O426" s="92"/>
      <c r="P426" s="228">
        <f>O426*H426</f>
        <v>0</v>
      </c>
      <c r="Q426" s="228">
        <v>0.0035300000000000002</v>
      </c>
      <c r="R426" s="228">
        <f>Q426*H426</f>
        <v>0.0035300000000000002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194</v>
      </c>
      <c r="AT426" s="230" t="s">
        <v>318</v>
      </c>
      <c r="AU426" s="230" t="s">
        <v>91</v>
      </c>
      <c r="AY426" s="18" t="s">
        <v>137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89</v>
      </c>
      <c r="BK426" s="231">
        <f>ROUND(I426*H426,2)</f>
        <v>0</v>
      </c>
      <c r="BL426" s="18" t="s">
        <v>144</v>
      </c>
      <c r="BM426" s="230" t="s">
        <v>710</v>
      </c>
    </row>
    <row r="427" s="2" customFormat="1" ht="16.5" customHeight="1">
      <c r="A427" s="39"/>
      <c r="B427" s="40"/>
      <c r="C427" s="219" t="s">
        <v>711</v>
      </c>
      <c r="D427" s="219" t="s">
        <v>139</v>
      </c>
      <c r="E427" s="220" t="s">
        <v>712</v>
      </c>
      <c r="F427" s="221" t="s">
        <v>713</v>
      </c>
      <c r="G427" s="222" t="s">
        <v>373</v>
      </c>
      <c r="H427" s="223">
        <v>1</v>
      </c>
      <c r="I427" s="224"/>
      <c r="J427" s="225">
        <f>ROUND(I427*H427,2)</f>
        <v>0</v>
      </c>
      <c r="K427" s="221" t="s">
        <v>1</v>
      </c>
      <c r="L427" s="45"/>
      <c r="M427" s="226" t="s">
        <v>1</v>
      </c>
      <c r="N427" s="227" t="s">
        <v>46</v>
      </c>
      <c r="O427" s="92"/>
      <c r="P427" s="228">
        <f>O427*H427</f>
        <v>0</v>
      </c>
      <c r="Q427" s="228">
        <v>0.00056999999999999998</v>
      </c>
      <c r="R427" s="228">
        <f>Q427*H427</f>
        <v>0.00056999999999999998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144</v>
      </c>
      <c r="AT427" s="230" t="s">
        <v>139</v>
      </c>
      <c r="AU427" s="230" t="s">
        <v>91</v>
      </c>
      <c r="AY427" s="18" t="s">
        <v>137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89</v>
      </c>
      <c r="BK427" s="231">
        <f>ROUND(I427*H427,2)</f>
        <v>0</v>
      </c>
      <c r="BL427" s="18" t="s">
        <v>144</v>
      </c>
      <c r="BM427" s="230" t="s">
        <v>714</v>
      </c>
    </row>
    <row r="428" s="2" customFormat="1" ht="16.5" customHeight="1">
      <c r="A428" s="39"/>
      <c r="B428" s="40"/>
      <c r="C428" s="281" t="s">
        <v>715</v>
      </c>
      <c r="D428" s="281" t="s">
        <v>318</v>
      </c>
      <c r="E428" s="282" t="s">
        <v>716</v>
      </c>
      <c r="F428" s="283" t="s">
        <v>717</v>
      </c>
      <c r="G428" s="284" t="s">
        <v>373</v>
      </c>
      <c r="H428" s="285">
        <v>1</v>
      </c>
      <c r="I428" s="286"/>
      <c r="J428" s="287">
        <f>ROUND(I428*H428,2)</f>
        <v>0</v>
      </c>
      <c r="K428" s="283" t="s">
        <v>1</v>
      </c>
      <c r="L428" s="288"/>
      <c r="M428" s="289" t="s">
        <v>1</v>
      </c>
      <c r="N428" s="290" t="s">
        <v>46</v>
      </c>
      <c r="O428" s="92"/>
      <c r="P428" s="228">
        <f>O428*H428</f>
        <v>0</v>
      </c>
      <c r="Q428" s="228">
        <v>0.00010000000000000001</v>
      </c>
      <c r="R428" s="228">
        <f>Q428*H428</f>
        <v>0.00010000000000000001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194</v>
      </c>
      <c r="AT428" s="230" t="s">
        <v>318</v>
      </c>
      <c r="AU428" s="230" t="s">
        <v>91</v>
      </c>
      <c r="AY428" s="18" t="s">
        <v>137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89</v>
      </c>
      <c r="BK428" s="231">
        <f>ROUND(I428*H428,2)</f>
        <v>0</v>
      </c>
      <c r="BL428" s="18" t="s">
        <v>144</v>
      </c>
      <c r="BM428" s="230" t="s">
        <v>718</v>
      </c>
    </row>
    <row r="429" s="2" customFormat="1" ht="16.5" customHeight="1">
      <c r="A429" s="39"/>
      <c r="B429" s="40"/>
      <c r="C429" s="281" t="s">
        <v>719</v>
      </c>
      <c r="D429" s="281" t="s">
        <v>318</v>
      </c>
      <c r="E429" s="282" t="s">
        <v>720</v>
      </c>
      <c r="F429" s="283" t="s">
        <v>721</v>
      </c>
      <c r="G429" s="284" t="s">
        <v>373</v>
      </c>
      <c r="H429" s="285">
        <v>1</v>
      </c>
      <c r="I429" s="286"/>
      <c r="J429" s="287">
        <f>ROUND(I429*H429,2)</f>
        <v>0</v>
      </c>
      <c r="K429" s="283" t="s">
        <v>143</v>
      </c>
      <c r="L429" s="288"/>
      <c r="M429" s="289" t="s">
        <v>1</v>
      </c>
      <c r="N429" s="290" t="s">
        <v>46</v>
      </c>
      <c r="O429" s="92"/>
      <c r="P429" s="228">
        <f>O429*H429</f>
        <v>0</v>
      </c>
      <c r="Q429" s="228">
        <v>8.0000000000000007E-05</v>
      </c>
      <c r="R429" s="228">
        <f>Q429*H429</f>
        <v>8.0000000000000007E-05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194</v>
      </c>
      <c r="AT429" s="230" t="s">
        <v>318</v>
      </c>
      <c r="AU429" s="230" t="s">
        <v>91</v>
      </c>
      <c r="AY429" s="18" t="s">
        <v>137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89</v>
      </c>
      <c r="BK429" s="231">
        <f>ROUND(I429*H429,2)</f>
        <v>0</v>
      </c>
      <c r="BL429" s="18" t="s">
        <v>144</v>
      </c>
      <c r="BM429" s="230" t="s">
        <v>722</v>
      </c>
    </row>
    <row r="430" s="2" customFormat="1" ht="16.5" customHeight="1">
      <c r="A430" s="39"/>
      <c r="B430" s="40"/>
      <c r="C430" s="219" t="s">
        <v>723</v>
      </c>
      <c r="D430" s="219" t="s">
        <v>139</v>
      </c>
      <c r="E430" s="220" t="s">
        <v>724</v>
      </c>
      <c r="F430" s="221" t="s">
        <v>725</v>
      </c>
      <c r="G430" s="222" t="s">
        <v>373</v>
      </c>
      <c r="H430" s="223">
        <v>3</v>
      </c>
      <c r="I430" s="224"/>
      <c r="J430" s="225">
        <f>ROUND(I430*H430,2)</f>
        <v>0</v>
      </c>
      <c r="K430" s="221" t="s">
        <v>1</v>
      </c>
      <c r="L430" s="45"/>
      <c r="M430" s="226" t="s">
        <v>1</v>
      </c>
      <c r="N430" s="227" t="s">
        <v>46</v>
      </c>
      <c r="O430" s="92"/>
      <c r="P430" s="228">
        <f>O430*H430</f>
        <v>0</v>
      </c>
      <c r="Q430" s="228">
        <v>2.0000000000000002E-05</v>
      </c>
      <c r="R430" s="228">
        <f>Q430*H430</f>
        <v>6.0000000000000008E-05</v>
      </c>
      <c r="S430" s="228">
        <v>0.0047200000000000002</v>
      </c>
      <c r="T430" s="229">
        <f>S430*H430</f>
        <v>0.014160000000000001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144</v>
      </c>
      <c r="AT430" s="230" t="s">
        <v>139</v>
      </c>
      <c r="AU430" s="230" t="s">
        <v>91</v>
      </c>
      <c r="AY430" s="18" t="s">
        <v>137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89</v>
      </c>
      <c r="BK430" s="231">
        <f>ROUND(I430*H430,2)</f>
        <v>0</v>
      </c>
      <c r="BL430" s="18" t="s">
        <v>144</v>
      </c>
      <c r="BM430" s="230" t="s">
        <v>726</v>
      </c>
    </row>
    <row r="431" s="2" customFormat="1" ht="16.5" customHeight="1">
      <c r="A431" s="39"/>
      <c r="B431" s="40"/>
      <c r="C431" s="281" t="s">
        <v>727</v>
      </c>
      <c r="D431" s="281" t="s">
        <v>318</v>
      </c>
      <c r="E431" s="282" t="s">
        <v>728</v>
      </c>
      <c r="F431" s="283" t="s">
        <v>729</v>
      </c>
      <c r="G431" s="284" t="s">
        <v>373</v>
      </c>
      <c r="H431" s="285">
        <v>3</v>
      </c>
      <c r="I431" s="286"/>
      <c r="J431" s="287">
        <f>ROUND(I431*H431,2)</f>
        <v>0</v>
      </c>
      <c r="K431" s="283" t="s">
        <v>1</v>
      </c>
      <c r="L431" s="288"/>
      <c r="M431" s="289" t="s">
        <v>1</v>
      </c>
      <c r="N431" s="290" t="s">
        <v>46</v>
      </c>
      <c r="O431" s="92"/>
      <c r="P431" s="228">
        <f>O431*H431</f>
        <v>0</v>
      </c>
      <c r="Q431" s="228">
        <v>0.00084000000000000003</v>
      </c>
      <c r="R431" s="228">
        <f>Q431*H431</f>
        <v>0.0025200000000000001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194</v>
      </c>
      <c r="AT431" s="230" t="s">
        <v>318</v>
      </c>
      <c r="AU431" s="230" t="s">
        <v>91</v>
      </c>
      <c r="AY431" s="18" t="s">
        <v>137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89</v>
      </c>
      <c r="BK431" s="231">
        <f>ROUND(I431*H431,2)</f>
        <v>0</v>
      </c>
      <c r="BL431" s="18" t="s">
        <v>144</v>
      </c>
      <c r="BM431" s="230" t="s">
        <v>730</v>
      </c>
    </row>
    <row r="432" s="2" customFormat="1" ht="37.8" customHeight="1">
      <c r="A432" s="39"/>
      <c r="B432" s="40"/>
      <c r="C432" s="219" t="s">
        <v>731</v>
      </c>
      <c r="D432" s="219" t="s">
        <v>139</v>
      </c>
      <c r="E432" s="220" t="s">
        <v>732</v>
      </c>
      <c r="F432" s="221" t="s">
        <v>733</v>
      </c>
      <c r="G432" s="222" t="s">
        <v>373</v>
      </c>
      <c r="H432" s="223">
        <v>2</v>
      </c>
      <c r="I432" s="224"/>
      <c r="J432" s="225">
        <f>ROUND(I432*H432,2)</f>
        <v>0</v>
      </c>
      <c r="K432" s="221" t="s">
        <v>143</v>
      </c>
      <c r="L432" s="45"/>
      <c r="M432" s="226" t="s">
        <v>1</v>
      </c>
      <c r="N432" s="227" t="s">
        <v>46</v>
      </c>
      <c r="O432" s="92"/>
      <c r="P432" s="228">
        <f>O432*H432</f>
        <v>0</v>
      </c>
      <c r="Q432" s="228">
        <v>0.00072000000000000005</v>
      </c>
      <c r="R432" s="228">
        <f>Q432*H432</f>
        <v>0.0014400000000000001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144</v>
      </c>
      <c r="AT432" s="230" t="s">
        <v>139</v>
      </c>
      <c r="AU432" s="230" t="s">
        <v>91</v>
      </c>
      <c r="AY432" s="18" t="s">
        <v>137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89</v>
      </c>
      <c r="BK432" s="231">
        <f>ROUND(I432*H432,2)</f>
        <v>0</v>
      </c>
      <c r="BL432" s="18" t="s">
        <v>144</v>
      </c>
      <c r="BM432" s="230" t="s">
        <v>734</v>
      </c>
    </row>
    <row r="433" s="2" customFormat="1" ht="24.15" customHeight="1">
      <c r="A433" s="39"/>
      <c r="B433" s="40"/>
      <c r="C433" s="281" t="s">
        <v>735</v>
      </c>
      <c r="D433" s="281" t="s">
        <v>318</v>
      </c>
      <c r="E433" s="282" t="s">
        <v>736</v>
      </c>
      <c r="F433" s="283" t="s">
        <v>737</v>
      </c>
      <c r="G433" s="284" t="s">
        <v>373</v>
      </c>
      <c r="H433" s="285">
        <v>2</v>
      </c>
      <c r="I433" s="286"/>
      <c r="J433" s="287">
        <f>ROUND(I433*H433,2)</f>
        <v>0</v>
      </c>
      <c r="K433" s="283" t="s">
        <v>143</v>
      </c>
      <c r="L433" s="288"/>
      <c r="M433" s="289" t="s">
        <v>1</v>
      </c>
      <c r="N433" s="290" t="s">
        <v>46</v>
      </c>
      <c r="O433" s="92"/>
      <c r="P433" s="228">
        <f>O433*H433</f>
        <v>0</v>
      </c>
      <c r="Q433" s="228">
        <v>0.012</v>
      </c>
      <c r="R433" s="228">
        <f>Q433*H433</f>
        <v>0.024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194</v>
      </c>
      <c r="AT433" s="230" t="s">
        <v>318</v>
      </c>
      <c r="AU433" s="230" t="s">
        <v>91</v>
      </c>
      <c r="AY433" s="18" t="s">
        <v>137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89</v>
      </c>
      <c r="BK433" s="231">
        <f>ROUND(I433*H433,2)</f>
        <v>0</v>
      </c>
      <c r="BL433" s="18" t="s">
        <v>144</v>
      </c>
      <c r="BM433" s="230" t="s">
        <v>738</v>
      </c>
    </row>
    <row r="434" s="2" customFormat="1" ht="24.15" customHeight="1">
      <c r="A434" s="39"/>
      <c r="B434" s="40"/>
      <c r="C434" s="281" t="s">
        <v>739</v>
      </c>
      <c r="D434" s="281" t="s">
        <v>318</v>
      </c>
      <c r="E434" s="282" t="s">
        <v>740</v>
      </c>
      <c r="F434" s="283" t="s">
        <v>741</v>
      </c>
      <c r="G434" s="284" t="s">
        <v>373</v>
      </c>
      <c r="H434" s="285">
        <v>2</v>
      </c>
      <c r="I434" s="286"/>
      <c r="J434" s="287">
        <f>ROUND(I434*H434,2)</f>
        <v>0</v>
      </c>
      <c r="K434" s="283" t="s">
        <v>1</v>
      </c>
      <c r="L434" s="288"/>
      <c r="M434" s="289" t="s">
        <v>1</v>
      </c>
      <c r="N434" s="290" t="s">
        <v>46</v>
      </c>
      <c r="O434" s="92"/>
      <c r="P434" s="228">
        <f>O434*H434</f>
        <v>0</v>
      </c>
      <c r="Q434" s="228">
        <v>0.00069999999999999999</v>
      </c>
      <c r="R434" s="228">
        <f>Q434*H434</f>
        <v>0.0014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194</v>
      </c>
      <c r="AT434" s="230" t="s">
        <v>318</v>
      </c>
      <c r="AU434" s="230" t="s">
        <v>91</v>
      </c>
      <c r="AY434" s="18" t="s">
        <v>137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89</v>
      </c>
      <c r="BK434" s="231">
        <f>ROUND(I434*H434,2)</f>
        <v>0</v>
      </c>
      <c r="BL434" s="18" t="s">
        <v>144</v>
      </c>
      <c r="BM434" s="230" t="s">
        <v>742</v>
      </c>
    </row>
    <row r="435" s="2" customFormat="1" ht="49.05" customHeight="1">
      <c r="A435" s="39"/>
      <c r="B435" s="40"/>
      <c r="C435" s="219" t="s">
        <v>743</v>
      </c>
      <c r="D435" s="219" t="s">
        <v>139</v>
      </c>
      <c r="E435" s="220" t="s">
        <v>744</v>
      </c>
      <c r="F435" s="221" t="s">
        <v>745</v>
      </c>
      <c r="G435" s="222" t="s">
        <v>373</v>
      </c>
      <c r="H435" s="223">
        <v>2</v>
      </c>
      <c r="I435" s="224"/>
      <c r="J435" s="225">
        <f>ROUND(I435*H435,2)</f>
        <v>0</v>
      </c>
      <c r="K435" s="221" t="s">
        <v>143</v>
      </c>
      <c r="L435" s="45"/>
      <c r="M435" s="226" t="s">
        <v>1</v>
      </c>
      <c r="N435" s="227" t="s">
        <v>46</v>
      </c>
      <c r="O435" s="92"/>
      <c r="P435" s="228">
        <f>O435*H435</f>
        <v>0</v>
      </c>
      <c r="Q435" s="228">
        <v>0.0016199999999999999</v>
      </c>
      <c r="R435" s="228">
        <f>Q435*H435</f>
        <v>0.0032399999999999998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144</v>
      </c>
      <c r="AT435" s="230" t="s">
        <v>139</v>
      </c>
      <c r="AU435" s="230" t="s">
        <v>91</v>
      </c>
      <c r="AY435" s="18" t="s">
        <v>137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89</v>
      </c>
      <c r="BK435" s="231">
        <f>ROUND(I435*H435,2)</f>
        <v>0</v>
      </c>
      <c r="BL435" s="18" t="s">
        <v>144</v>
      </c>
      <c r="BM435" s="230" t="s">
        <v>746</v>
      </c>
    </row>
    <row r="436" s="14" customFormat="1">
      <c r="A436" s="14"/>
      <c r="B436" s="247"/>
      <c r="C436" s="248"/>
      <c r="D436" s="232" t="s">
        <v>148</v>
      </c>
      <c r="E436" s="249" t="s">
        <v>1</v>
      </c>
      <c r="F436" s="250" t="s">
        <v>91</v>
      </c>
      <c r="G436" s="248"/>
      <c r="H436" s="251">
        <v>2</v>
      </c>
      <c r="I436" s="252"/>
      <c r="J436" s="248"/>
      <c r="K436" s="248"/>
      <c r="L436" s="253"/>
      <c r="M436" s="254"/>
      <c r="N436" s="255"/>
      <c r="O436" s="255"/>
      <c r="P436" s="255"/>
      <c r="Q436" s="255"/>
      <c r="R436" s="255"/>
      <c r="S436" s="255"/>
      <c r="T436" s="25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7" t="s">
        <v>148</v>
      </c>
      <c r="AU436" s="257" t="s">
        <v>91</v>
      </c>
      <c r="AV436" s="14" t="s">
        <v>91</v>
      </c>
      <c r="AW436" s="14" t="s">
        <v>36</v>
      </c>
      <c r="AX436" s="14" t="s">
        <v>89</v>
      </c>
      <c r="AY436" s="257" t="s">
        <v>137</v>
      </c>
    </row>
    <row r="437" s="2" customFormat="1" ht="24.15" customHeight="1">
      <c r="A437" s="39"/>
      <c r="B437" s="40"/>
      <c r="C437" s="281" t="s">
        <v>747</v>
      </c>
      <c r="D437" s="281" t="s">
        <v>318</v>
      </c>
      <c r="E437" s="282" t="s">
        <v>748</v>
      </c>
      <c r="F437" s="283" t="s">
        <v>749</v>
      </c>
      <c r="G437" s="284" t="s">
        <v>373</v>
      </c>
      <c r="H437" s="285">
        <v>2</v>
      </c>
      <c r="I437" s="286"/>
      <c r="J437" s="287">
        <f>ROUND(I437*H437,2)</f>
        <v>0</v>
      </c>
      <c r="K437" s="283" t="s">
        <v>143</v>
      </c>
      <c r="L437" s="288"/>
      <c r="M437" s="289" t="s">
        <v>1</v>
      </c>
      <c r="N437" s="290" t="s">
        <v>46</v>
      </c>
      <c r="O437" s="92"/>
      <c r="P437" s="228">
        <f>O437*H437</f>
        <v>0</v>
      </c>
      <c r="Q437" s="228">
        <v>0.017999999999999999</v>
      </c>
      <c r="R437" s="228">
        <f>Q437*H437</f>
        <v>0.035999999999999997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194</v>
      </c>
      <c r="AT437" s="230" t="s">
        <v>318</v>
      </c>
      <c r="AU437" s="230" t="s">
        <v>91</v>
      </c>
      <c r="AY437" s="18" t="s">
        <v>137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89</v>
      </c>
      <c r="BK437" s="231">
        <f>ROUND(I437*H437,2)</f>
        <v>0</v>
      </c>
      <c r="BL437" s="18" t="s">
        <v>144</v>
      </c>
      <c r="BM437" s="230" t="s">
        <v>750</v>
      </c>
    </row>
    <row r="438" s="2" customFormat="1" ht="24.15" customHeight="1">
      <c r="A438" s="39"/>
      <c r="B438" s="40"/>
      <c r="C438" s="281" t="s">
        <v>751</v>
      </c>
      <c r="D438" s="281" t="s">
        <v>318</v>
      </c>
      <c r="E438" s="282" t="s">
        <v>752</v>
      </c>
      <c r="F438" s="283" t="s">
        <v>753</v>
      </c>
      <c r="G438" s="284" t="s">
        <v>373</v>
      </c>
      <c r="H438" s="285">
        <v>2</v>
      </c>
      <c r="I438" s="286"/>
      <c r="J438" s="287">
        <f>ROUND(I438*H438,2)</f>
        <v>0</v>
      </c>
      <c r="K438" s="283" t="s">
        <v>1</v>
      </c>
      <c r="L438" s="288"/>
      <c r="M438" s="289" t="s">
        <v>1</v>
      </c>
      <c r="N438" s="290" t="s">
        <v>46</v>
      </c>
      <c r="O438" s="92"/>
      <c r="P438" s="228">
        <f>O438*H438</f>
        <v>0</v>
      </c>
      <c r="Q438" s="228">
        <v>0.0065399999999999998</v>
      </c>
      <c r="R438" s="228">
        <f>Q438*H438</f>
        <v>0.01308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194</v>
      </c>
      <c r="AT438" s="230" t="s">
        <v>318</v>
      </c>
      <c r="AU438" s="230" t="s">
        <v>91</v>
      </c>
      <c r="AY438" s="18" t="s">
        <v>137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89</v>
      </c>
      <c r="BK438" s="231">
        <f>ROUND(I438*H438,2)</f>
        <v>0</v>
      </c>
      <c r="BL438" s="18" t="s">
        <v>144</v>
      </c>
      <c r="BM438" s="230" t="s">
        <v>754</v>
      </c>
    </row>
    <row r="439" s="2" customFormat="1" ht="24.15" customHeight="1">
      <c r="A439" s="39"/>
      <c r="B439" s="40"/>
      <c r="C439" s="219" t="s">
        <v>755</v>
      </c>
      <c r="D439" s="219" t="s">
        <v>139</v>
      </c>
      <c r="E439" s="220" t="s">
        <v>756</v>
      </c>
      <c r="F439" s="221" t="s">
        <v>757</v>
      </c>
      <c r="G439" s="222" t="s">
        <v>373</v>
      </c>
      <c r="H439" s="223">
        <v>2</v>
      </c>
      <c r="I439" s="224"/>
      <c r="J439" s="225">
        <f>ROUND(I439*H439,2)</f>
        <v>0</v>
      </c>
      <c r="K439" s="221" t="s">
        <v>143</v>
      </c>
      <c r="L439" s="45"/>
      <c r="M439" s="226" t="s">
        <v>1</v>
      </c>
      <c r="N439" s="227" t="s">
        <v>46</v>
      </c>
      <c r="O439" s="92"/>
      <c r="P439" s="228">
        <f>O439*H439</f>
        <v>0</v>
      </c>
      <c r="Q439" s="228">
        <v>0.0013600000000000001</v>
      </c>
      <c r="R439" s="228">
        <f>Q439*H439</f>
        <v>0.0027200000000000002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144</v>
      </c>
      <c r="AT439" s="230" t="s">
        <v>139</v>
      </c>
      <c r="AU439" s="230" t="s">
        <v>91</v>
      </c>
      <c r="AY439" s="18" t="s">
        <v>137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89</v>
      </c>
      <c r="BK439" s="231">
        <f>ROUND(I439*H439,2)</f>
        <v>0</v>
      </c>
      <c r="BL439" s="18" t="s">
        <v>144</v>
      </c>
      <c r="BM439" s="230" t="s">
        <v>758</v>
      </c>
    </row>
    <row r="440" s="2" customFormat="1" ht="24.15" customHeight="1">
      <c r="A440" s="39"/>
      <c r="B440" s="40"/>
      <c r="C440" s="281" t="s">
        <v>759</v>
      </c>
      <c r="D440" s="281" t="s">
        <v>318</v>
      </c>
      <c r="E440" s="282" t="s">
        <v>760</v>
      </c>
      <c r="F440" s="283" t="s">
        <v>761</v>
      </c>
      <c r="G440" s="284" t="s">
        <v>373</v>
      </c>
      <c r="H440" s="285">
        <v>2</v>
      </c>
      <c r="I440" s="286"/>
      <c r="J440" s="287">
        <f>ROUND(I440*H440,2)</f>
        <v>0</v>
      </c>
      <c r="K440" s="283" t="s">
        <v>143</v>
      </c>
      <c r="L440" s="288"/>
      <c r="M440" s="289" t="s">
        <v>1</v>
      </c>
      <c r="N440" s="290" t="s">
        <v>46</v>
      </c>
      <c r="O440" s="92"/>
      <c r="P440" s="228">
        <f>O440*H440</f>
        <v>0</v>
      </c>
      <c r="Q440" s="228">
        <v>0.042999999999999997</v>
      </c>
      <c r="R440" s="228">
        <f>Q440*H440</f>
        <v>0.085999999999999993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194</v>
      </c>
      <c r="AT440" s="230" t="s">
        <v>318</v>
      </c>
      <c r="AU440" s="230" t="s">
        <v>91</v>
      </c>
      <c r="AY440" s="18" t="s">
        <v>137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89</v>
      </c>
      <c r="BK440" s="231">
        <f>ROUND(I440*H440,2)</f>
        <v>0</v>
      </c>
      <c r="BL440" s="18" t="s">
        <v>144</v>
      </c>
      <c r="BM440" s="230" t="s">
        <v>762</v>
      </c>
    </row>
    <row r="441" s="2" customFormat="1" ht="49.05" customHeight="1">
      <c r="A441" s="39"/>
      <c r="B441" s="40"/>
      <c r="C441" s="219" t="s">
        <v>763</v>
      </c>
      <c r="D441" s="219" t="s">
        <v>139</v>
      </c>
      <c r="E441" s="220" t="s">
        <v>764</v>
      </c>
      <c r="F441" s="221" t="s">
        <v>765</v>
      </c>
      <c r="G441" s="222" t="s">
        <v>373</v>
      </c>
      <c r="H441" s="223">
        <v>2</v>
      </c>
      <c r="I441" s="224"/>
      <c r="J441" s="225">
        <f>ROUND(I441*H441,2)</f>
        <v>0</v>
      </c>
      <c r="K441" s="221" t="s">
        <v>143</v>
      </c>
      <c r="L441" s="45"/>
      <c r="M441" s="226" t="s">
        <v>1</v>
      </c>
      <c r="N441" s="227" t="s">
        <v>46</v>
      </c>
      <c r="O441" s="92"/>
      <c r="P441" s="228">
        <f>O441*H441</f>
        <v>0</v>
      </c>
      <c r="Q441" s="228">
        <v>0.00165</v>
      </c>
      <c r="R441" s="228">
        <f>Q441*H441</f>
        <v>0.0033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144</v>
      </c>
      <c r="AT441" s="230" t="s">
        <v>139</v>
      </c>
      <c r="AU441" s="230" t="s">
        <v>91</v>
      </c>
      <c r="AY441" s="18" t="s">
        <v>137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89</v>
      </c>
      <c r="BK441" s="231">
        <f>ROUND(I441*H441,2)</f>
        <v>0</v>
      </c>
      <c r="BL441" s="18" t="s">
        <v>144</v>
      </c>
      <c r="BM441" s="230" t="s">
        <v>766</v>
      </c>
    </row>
    <row r="442" s="2" customFormat="1" ht="24.15" customHeight="1">
      <c r="A442" s="39"/>
      <c r="B442" s="40"/>
      <c r="C442" s="281" t="s">
        <v>767</v>
      </c>
      <c r="D442" s="281" t="s">
        <v>318</v>
      </c>
      <c r="E442" s="282" t="s">
        <v>768</v>
      </c>
      <c r="F442" s="283" t="s">
        <v>769</v>
      </c>
      <c r="G442" s="284" t="s">
        <v>373</v>
      </c>
      <c r="H442" s="285">
        <v>2</v>
      </c>
      <c r="I442" s="286"/>
      <c r="J442" s="287">
        <f>ROUND(I442*H442,2)</f>
        <v>0</v>
      </c>
      <c r="K442" s="283" t="s">
        <v>143</v>
      </c>
      <c r="L442" s="288"/>
      <c r="M442" s="289" t="s">
        <v>1</v>
      </c>
      <c r="N442" s="290" t="s">
        <v>46</v>
      </c>
      <c r="O442" s="92"/>
      <c r="P442" s="228">
        <f>O442*H442</f>
        <v>0</v>
      </c>
      <c r="Q442" s="228">
        <v>0.023</v>
      </c>
      <c r="R442" s="228">
        <f>Q442*H442</f>
        <v>0.045999999999999999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194</v>
      </c>
      <c r="AT442" s="230" t="s">
        <v>318</v>
      </c>
      <c r="AU442" s="230" t="s">
        <v>91</v>
      </c>
      <c r="AY442" s="18" t="s">
        <v>137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89</v>
      </c>
      <c r="BK442" s="231">
        <f>ROUND(I442*H442,2)</f>
        <v>0</v>
      </c>
      <c r="BL442" s="18" t="s">
        <v>144</v>
      </c>
      <c r="BM442" s="230" t="s">
        <v>770</v>
      </c>
    </row>
    <row r="443" s="2" customFormat="1" ht="24.15" customHeight="1">
      <c r="A443" s="39"/>
      <c r="B443" s="40"/>
      <c r="C443" s="281" t="s">
        <v>771</v>
      </c>
      <c r="D443" s="281" t="s">
        <v>318</v>
      </c>
      <c r="E443" s="282" t="s">
        <v>772</v>
      </c>
      <c r="F443" s="283" t="s">
        <v>773</v>
      </c>
      <c r="G443" s="284" t="s">
        <v>373</v>
      </c>
      <c r="H443" s="285">
        <v>2</v>
      </c>
      <c r="I443" s="286"/>
      <c r="J443" s="287">
        <f>ROUND(I443*H443,2)</f>
        <v>0</v>
      </c>
      <c r="K443" s="283" t="s">
        <v>1</v>
      </c>
      <c r="L443" s="288"/>
      <c r="M443" s="289" t="s">
        <v>1</v>
      </c>
      <c r="N443" s="290" t="s">
        <v>46</v>
      </c>
      <c r="O443" s="92"/>
      <c r="P443" s="228">
        <f>O443*H443</f>
        <v>0</v>
      </c>
      <c r="Q443" s="228">
        <v>0.0065399999999999998</v>
      </c>
      <c r="R443" s="228">
        <f>Q443*H443</f>
        <v>0.01308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194</v>
      </c>
      <c r="AT443" s="230" t="s">
        <v>318</v>
      </c>
      <c r="AU443" s="230" t="s">
        <v>91</v>
      </c>
      <c r="AY443" s="18" t="s">
        <v>137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89</v>
      </c>
      <c r="BK443" s="231">
        <f>ROUND(I443*H443,2)</f>
        <v>0</v>
      </c>
      <c r="BL443" s="18" t="s">
        <v>144</v>
      </c>
      <c r="BM443" s="230" t="s">
        <v>774</v>
      </c>
    </row>
    <row r="444" s="2" customFormat="1" ht="37.8" customHeight="1">
      <c r="A444" s="39"/>
      <c r="B444" s="40"/>
      <c r="C444" s="219" t="s">
        <v>775</v>
      </c>
      <c r="D444" s="219" t="s">
        <v>139</v>
      </c>
      <c r="E444" s="220" t="s">
        <v>776</v>
      </c>
      <c r="F444" s="221" t="s">
        <v>777</v>
      </c>
      <c r="G444" s="222" t="s">
        <v>373</v>
      </c>
      <c r="H444" s="223">
        <v>1</v>
      </c>
      <c r="I444" s="224"/>
      <c r="J444" s="225">
        <f>ROUND(I444*H444,2)</f>
        <v>0</v>
      </c>
      <c r="K444" s="221" t="s">
        <v>143</v>
      </c>
      <c r="L444" s="45"/>
      <c r="M444" s="226" t="s">
        <v>1</v>
      </c>
      <c r="N444" s="227" t="s">
        <v>46</v>
      </c>
      <c r="O444" s="92"/>
      <c r="P444" s="228">
        <f>O444*H444</f>
        <v>0</v>
      </c>
      <c r="Q444" s="228">
        <v>0.00165</v>
      </c>
      <c r="R444" s="228">
        <f>Q444*H444</f>
        <v>0.00165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144</v>
      </c>
      <c r="AT444" s="230" t="s">
        <v>139</v>
      </c>
      <c r="AU444" s="230" t="s">
        <v>91</v>
      </c>
      <c r="AY444" s="18" t="s">
        <v>137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89</v>
      </c>
      <c r="BK444" s="231">
        <f>ROUND(I444*H444,2)</f>
        <v>0</v>
      </c>
      <c r="BL444" s="18" t="s">
        <v>144</v>
      </c>
      <c r="BM444" s="230" t="s">
        <v>778</v>
      </c>
    </row>
    <row r="445" s="2" customFormat="1" ht="24.15" customHeight="1">
      <c r="A445" s="39"/>
      <c r="B445" s="40"/>
      <c r="C445" s="281" t="s">
        <v>779</v>
      </c>
      <c r="D445" s="281" t="s">
        <v>318</v>
      </c>
      <c r="E445" s="282" t="s">
        <v>768</v>
      </c>
      <c r="F445" s="283" t="s">
        <v>769</v>
      </c>
      <c r="G445" s="284" t="s">
        <v>373</v>
      </c>
      <c r="H445" s="285">
        <v>1</v>
      </c>
      <c r="I445" s="286"/>
      <c r="J445" s="287">
        <f>ROUND(I445*H445,2)</f>
        <v>0</v>
      </c>
      <c r="K445" s="283" t="s">
        <v>143</v>
      </c>
      <c r="L445" s="288"/>
      <c r="M445" s="289" t="s">
        <v>1</v>
      </c>
      <c r="N445" s="290" t="s">
        <v>46</v>
      </c>
      <c r="O445" s="92"/>
      <c r="P445" s="228">
        <f>O445*H445</f>
        <v>0</v>
      </c>
      <c r="Q445" s="228">
        <v>0.023</v>
      </c>
      <c r="R445" s="228">
        <f>Q445*H445</f>
        <v>0.023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194</v>
      </c>
      <c r="AT445" s="230" t="s">
        <v>318</v>
      </c>
      <c r="AU445" s="230" t="s">
        <v>91</v>
      </c>
      <c r="AY445" s="18" t="s">
        <v>137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89</v>
      </c>
      <c r="BK445" s="231">
        <f>ROUND(I445*H445,2)</f>
        <v>0</v>
      </c>
      <c r="BL445" s="18" t="s">
        <v>144</v>
      </c>
      <c r="BM445" s="230" t="s">
        <v>780</v>
      </c>
    </row>
    <row r="446" s="2" customFormat="1" ht="24.15" customHeight="1">
      <c r="A446" s="39"/>
      <c r="B446" s="40"/>
      <c r="C446" s="281" t="s">
        <v>781</v>
      </c>
      <c r="D446" s="281" t="s">
        <v>318</v>
      </c>
      <c r="E446" s="282" t="s">
        <v>782</v>
      </c>
      <c r="F446" s="283" t="s">
        <v>783</v>
      </c>
      <c r="G446" s="284" t="s">
        <v>373</v>
      </c>
      <c r="H446" s="285">
        <v>1</v>
      </c>
      <c r="I446" s="286"/>
      <c r="J446" s="287">
        <f>ROUND(I446*H446,2)</f>
        <v>0</v>
      </c>
      <c r="K446" s="283" t="s">
        <v>1</v>
      </c>
      <c r="L446" s="288"/>
      <c r="M446" s="289" t="s">
        <v>1</v>
      </c>
      <c r="N446" s="290" t="s">
        <v>46</v>
      </c>
      <c r="O446" s="92"/>
      <c r="P446" s="228">
        <f>O446*H446</f>
        <v>0</v>
      </c>
      <c r="Q446" s="228">
        <v>0.0014499999999999999</v>
      </c>
      <c r="R446" s="228">
        <f>Q446*H446</f>
        <v>0.0014499999999999999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194</v>
      </c>
      <c r="AT446" s="230" t="s">
        <v>318</v>
      </c>
      <c r="AU446" s="230" t="s">
        <v>91</v>
      </c>
      <c r="AY446" s="18" t="s">
        <v>137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89</v>
      </c>
      <c r="BK446" s="231">
        <f>ROUND(I446*H446,2)</f>
        <v>0</v>
      </c>
      <c r="BL446" s="18" t="s">
        <v>144</v>
      </c>
      <c r="BM446" s="230" t="s">
        <v>784</v>
      </c>
    </row>
    <row r="447" s="2" customFormat="1" ht="24.15" customHeight="1">
      <c r="A447" s="39"/>
      <c r="B447" s="40"/>
      <c r="C447" s="219" t="s">
        <v>785</v>
      </c>
      <c r="D447" s="219" t="s">
        <v>139</v>
      </c>
      <c r="E447" s="220" t="s">
        <v>786</v>
      </c>
      <c r="F447" s="221" t="s">
        <v>787</v>
      </c>
      <c r="G447" s="222" t="s">
        <v>373</v>
      </c>
      <c r="H447" s="223">
        <v>1</v>
      </c>
      <c r="I447" s="224"/>
      <c r="J447" s="225">
        <f>ROUND(I447*H447,2)</f>
        <v>0</v>
      </c>
      <c r="K447" s="221" t="s">
        <v>143</v>
      </c>
      <c r="L447" s="45"/>
      <c r="M447" s="226" t="s">
        <v>1</v>
      </c>
      <c r="N447" s="227" t="s">
        <v>46</v>
      </c>
      <c r="O447" s="92"/>
      <c r="P447" s="228">
        <f>O447*H447</f>
        <v>0</v>
      </c>
      <c r="Q447" s="228">
        <v>0.0035799999999999998</v>
      </c>
      <c r="R447" s="228">
        <f>Q447*H447</f>
        <v>0.0035799999999999998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144</v>
      </c>
      <c r="AT447" s="230" t="s">
        <v>139</v>
      </c>
      <c r="AU447" s="230" t="s">
        <v>91</v>
      </c>
      <c r="AY447" s="18" t="s">
        <v>137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89</v>
      </c>
      <c r="BK447" s="231">
        <f>ROUND(I447*H447,2)</f>
        <v>0</v>
      </c>
      <c r="BL447" s="18" t="s">
        <v>144</v>
      </c>
      <c r="BM447" s="230" t="s">
        <v>788</v>
      </c>
    </row>
    <row r="448" s="2" customFormat="1" ht="16.5" customHeight="1">
      <c r="A448" s="39"/>
      <c r="B448" s="40"/>
      <c r="C448" s="281" t="s">
        <v>789</v>
      </c>
      <c r="D448" s="281" t="s">
        <v>318</v>
      </c>
      <c r="E448" s="282" t="s">
        <v>790</v>
      </c>
      <c r="F448" s="283" t="s">
        <v>791</v>
      </c>
      <c r="G448" s="284" t="s">
        <v>373</v>
      </c>
      <c r="H448" s="285">
        <v>1</v>
      </c>
      <c r="I448" s="286"/>
      <c r="J448" s="287">
        <f>ROUND(I448*H448,2)</f>
        <v>0</v>
      </c>
      <c r="K448" s="283" t="s">
        <v>1</v>
      </c>
      <c r="L448" s="288"/>
      <c r="M448" s="289" t="s">
        <v>1</v>
      </c>
      <c r="N448" s="290" t="s">
        <v>46</v>
      </c>
      <c r="O448" s="92"/>
      <c r="P448" s="228">
        <f>O448*H448</f>
        <v>0</v>
      </c>
      <c r="Q448" s="228">
        <v>0.037999999999999999</v>
      </c>
      <c r="R448" s="228">
        <f>Q448*H448</f>
        <v>0.037999999999999999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194</v>
      </c>
      <c r="AT448" s="230" t="s">
        <v>318</v>
      </c>
      <c r="AU448" s="230" t="s">
        <v>91</v>
      </c>
      <c r="AY448" s="18" t="s">
        <v>137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89</v>
      </c>
      <c r="BK448" s="231">
        <f>ROUND(I448*H448,2)</f>
        <v>0</v>
      </c>
      <c r="BL448" s="18" t="s">
        <v>144</v>
      </c>
      <c r="BM448" s="230" t="s">
        <v>792</v>
      </c>
    </row>
    <row r="449" s="2" customFormat="1" ht="49.05" customHeight="1">
      <c r="A449" s="39"/>
      <c r="B449" s="40"/>
      <c r="C449" s="219" t="s">
        <v>793</v>
      </c>
      <c r="D449" s="219" t="s">
        <v>139</v>
      </c>
      <c r="E449" s="220" t="s">
        <v>794</v>
      </c>
      <c r="F449" s="221" t="s">
        <v>795</v>
      </c>
      <c r="G449" s="222" t="s">
        <v>373</v>
      </c>
      <c r="H449" s="223">
        <v>4</v>
      </c>
      <c r="I449" s="224"/>
      <c r="J449" s="225">
        <f>ROUND(I449*H449,2)</f>
        <v>0</v>
      </c>
      <c r="K449" s="221" t="s">
        <v>143</v>
      </c>
      <c r="L449" s="45"/>
      <c r="M449" s="226" t="s">
        <v>1</v>
      </c>
      <c r="N449" s="227" t="s">
        <v>46</v>
      </c>
      <c r="O449" s="92"/>
      <c r="P449" s="228">
        <f>O449*H449</f>
        <v>0</v>
      </c>
      <c r="Q449" s="228">
        <v>0.00281</v>
      </c>
      <c r="R449" s="228">
        <f>Q449*H449</f>
        <v>0.01124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144</v>
      </c>
      <c r="AT449" s="230" t="s">
        <v>139</v>
      </c>
      <c r="AU449" s="230" t="s">
        <v>91</v>
      </c>
      <c r="AY449" s="18" t="s">
        <v>137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89</v>
      </c>
      <c r="BK449" s="231">
        <f>ROUND(I449*H449,2)</f>
        <v>0</v>
      </c>
      <c r="BL449" s="18" t="s">
        <v>144</v>
      </c>
      <c r="BM449" s="230" t="s">
        <v>796</v>
      </c>
    </row>
    <row r="450" s="2" customFormat="1" ht="24.15" customHeight="1">
      <c r="A450" s="39"/>
      <c r="B450" s="40"/>
      <c r="C450" s="281" t="s">
        <v>797</v>
      </c>
      <c r="D450" s="281" t="s">
        <v>318</v>
      </c>
      <c r="E450" s="282" t="s">
        <v>798</v>
      </c>
      <c r="F450" s="283" t="s">
        <v>799</v>
      </c>
      <c r="G450" s="284" t="s">
        <v>373</v>
      </c>
      <c r="H450" s="285">
        <v>4</v>
      </c>
      <c r="I450" s="286"/>
      <c r="J450" s="287">
        <f>ROUND(I450*H450,2)</f>
        <v>0</v>
      </c>
      <c r="K450" s="283" t="s">
        <v>143</v>
      </c>
      <c r="L450" s="288"/>
      <c r="M450" s="289" t="s">
        <v>1</v>
      </c>
      <c r="N450" s="290" t="s">
        <v>46</v>
      </c>
      <c r="O450" s="92"/>
      <c r="P450" s="228">
        <f>O450*H450</f>
        <v>0</v>
      </c>
      <c r="Q450" s="228">
        <v>0.045999999999999999</v>
      </c>
      <c r="R450" s="228">
        <f>Q450*H450</f>
        <v>0.184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194</v>
      </c>
      <c r="AT450" s="230" t="s">
        <v>318</v>
      </c>
      <c r="AU450" s="230" t="s">
        <v>91</v>
      </c>
      <c r="AY450" s="18" t="s">
        <v>137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89</v>
      </c>
      <c r="BK450" s="231">
        <f>ROUND(I450*H450,2)</f>
        <v>0</v>
      </c>
      <c r="BL450" s="18" t="s">
        <v>144</v>
      </c>
      <c r="BM450" s="230" t="s">
        <v>800</v>
      </c>
    </row>
    <row r="451" s="2" customFormat="1" ht="24.15" customHeight="1">
      <c r="A451" s="39"/>
      <c r="B451" s="40"/>
      <c r="C451" s="281" t="s">
        <v>801</v>
      </c>
      <c r="D451" s="281" t="s">
        <v>318</v>
      </c>
      <c r="E451" s="282" t="s">
        <v>802</v>
      </c>
      <c r="F451" s="283" t="s">
        <v>803</v>
      </c>
      <c r="G451" s="284" t="s">
        <v>373</v>
      </c>
      <c r="H451" s="285">
        <v>4</v>
      </c>
      <c r="I451" s="286"/>
      <c r="J451" s="287">
        <f>ROUND(I451*H451,2)</f>
        <v>0</v>
      </c>
      <c r="K451" s="283" t="s">
        <v>1</v>
      </c>
      <c r="L451" s="288"/>
      <c r="M451" s="289" t="s">
        <v>1</v>
      </c>
      <c r="N451" s="290" t="s">
        <v>46</v>
      </c>
      <c r="O451" s="92"/>
      <c r="P451" s="228">
        <f>O451*H451</f>
        <v>0</v>
      </c>
      <c r="Q451" s="228">
        <v>0.0065399999999999998</v>
      </c>
      <c r="R451" s="228">
        <f>Q451*H451</f>
        <v>0.026159999999999999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194</v>
      </c>
      <c r="AT451" s="230" t="s">
        <v>318</v>
      </c>
      <c r="AU451" s="230" t="s">
        <v>91</v>
      </c>
      <c r="AY451" s="18" t="s">
        <v>137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89</v>
      </c>
      <c r="BK451" s="231">
        <f>ROUND(I451*H451,2)</f>
        <v>0</v>
      </c>
      <c r="BL451" s="18" t="s">
        <v>144</v>
      </c>
      <c r="BM451" s="230" t="s">
        <v>804</v>
      </c>
    </row>
    <row r="452" s="2" customFormat="1" ht="37.8" customHeight="1">
      <c r="A452" s="39"/>
      <c r="B452" s="40"/>
      <c r="C452" s="219" t="s">
        <v>805</v>
      </c>
      <c r="D452" s="219" t="s">
        <v>139</v>
      </c>
      <c r="E452" s="220" t="s">
        <v>806</v>
      </c>
      <c r="F452" s="221" t="s">
        <v>807</v>
      </c>
      <c r="G452" s="222" t="s">
        <v>373</v>
      </c>
      <c r="H452" s="223">
        <v>1</v>
      </c>
      <c r="I452" s="224"/>
      <c r="J452" s="225">
        <f>ROUND(I452*H452,2)</f>
        <v>0</v>
      </c>
      <c r="K452" s="221" t="s">
        <v>143</v>
      </c>
      <c r="L452" s="45"/>
      <c r="M452" s="226" t="s">
        <v>1</v>
      </c>
      <c r="N452" s="227" t="s">
        <v>46</v>
      </c>
      <c r="O452" s="92"/>
      <c r="P452" s="228">
        <f>O452*H452</f>
        <v>0</v>
      </c>
      <c r="Q452" s="228">
        <v>0.00281</v>
      </c>
      <c r="R452" s="228">
        <f>Q452*H452</f>
        <v>0.00281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144</v>
      </c>
      <c r="AT452" s="230" t="s">
        <v>139</v>
      </c>
      <c r="AU452" s="230" t="s">
        <v>91</v>
      </c>
      <c r="AY452" s="18" t="s">
        <v>137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89</v>
      </c>
      <c r="BK452" s="231">
        <f>ROUND(I452*H452,2)</f>
        <v>0</v>
      </c>
      <c r="BL452" s="18" t="s">
        <v>144</v>
      </c>
      <c r="BM452" s="230" t="s">
        <v>808</v>
      </c>
    </row>
    <row r="453" s="2" customFormat="1" ht="16.5" customHeight="1">
      <c r="A453" s="39"/>
      <c r="B453" s="40"/>
      <c r="C453" s="281" t="s">
        <v>809</v>
      </c>
      <c r="D453" s="281" t="s">
        <v>318</v>
      </c>
      <c r="E453" s="282" t="s">
        <v>810</v>
      </c>
      <c r="F453" s="283" t="s">
        <v>811</v>
      </c>
      <c r="G453" s="284" t="s">
        <v>373</v>
      </c>
      <c r="H453" s="285">
        <v>1</v>
      </c>
      <c r="I453" s="286"/>
      <c r="J453" s="287">
        <f>ROUND(I453*H453,2)</f>
        <v>0</v>
      </c>
      <c r="K453" s="283" t="s">
        <v>1</v>
      </c>
      <c r="L453" s="288"/>
      <c r="M453" s="289" t="s">
        <v>1</v>
      </c>
      <c r="N453" s="290" t="s">
        <v>46</v>
      </c>
      <c r="O453" s="92"/>
      <c r="P453" s="228">
        <f>O453*H453</f>
        <v>0</v>
      </c>
      <c r="Q453" s="228">
        <v>0.049000000000000002</v>
      </c>
      <c r="R453" s="228">
        <f>Q453*H453</f>
        <v>0.049000000000000002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194</v>
      </c>
      <c r="AT453" s="230" t="s">
        <v>318</v>
      </c>
      <c r="AU453" s="230" t="s">
        <v>91</v>
      </c>
      <c r="AY453" s="18" t="s">
        <v>137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89</v>
      </c>
      <c r="BK453" s="231">
        <f>ROUND(I453*H453,2)</f>
        <v>0</v>
      </c>
      <c r="BL453" s="18" t="s">
        <v>144</v>
      </c>
      <c r="BM453" s="230" t="s">
        <v>812</v>
      </c>
    </row>
    <row r="454" s="2" customFormat="1" ht="16.5" customHeight="1">
      <c r="A454" s="39"/>
      <c r="B454" s="40"/>
      <c r="C454" s="219" t="s">
        <v>813</v>
      </c>
      <c r="D454" s="219" t="s">
        <v>139</v>
      </c>
      <c r="E454" s="220" t="s">
        <v>814</v>
      </c>
      <c r="F454" s="221" t="s">
        <v>815</v>
      </c>
      <c r="G454" s="222" t="s">
        <v>373</v>
      </c>
      <c r="H454" s="223">
        <v>1</v>
      </c>
      <c r="I454" s="224"/>
      <c r="J454" s="225">
        <f>ROUND(I454*H454,2)</f>
        <v>0</v>
      </c>
      <c r="K454" s="221" t="s">
        <v>816</v>
      </c>
      <c r="L454" s="45"/>
      <c r="M454" s="226" t="s">
        <v>1</v>
      </c>
      <c r="N454" s="227" t="s">
        <v>46</v>
      </c>
      <c r="O454" s="92"/>
      <c r="P454" s="228">
        <f>O454*H454</f>
        <v>0</v>
      </c>
      <c r="Q454" s="228">
        <v>0.0027899999999999999</v>
      </c>
      <c r="R454" s="228">
        <f>Q454*H454</f>
        <v>0.0027899999999999999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144</v>
      </c>
      <c r="AT454" s="230" t="s">
        <v>139</v>
      </c>
      <c r="AU454" s="230" t="s">
        <v>91</v>
      </c>
      <c r="AY454" s="18" t="s">
        <v>137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89</v>
      </c>
      <c r="BK454" s="231">
        <f>ROUND(I454*H454,2)</f>
        <v>0</v>
      </c>
      <c r="BL454" s="18" t="s">
        <v>144</v>
      </c>
      <c r="BM454" s="230" t="s">
        <v>817</v>
      </c>
    </row>
    <row r="455" s="2" customFormat="1" ht="16.5" customHeight="1">
      <c r="A455" s="39"/>
      <c r="B455" s="40"/>
      <c r="C455" s="281" t="s">
        <v>818</v>
      </c>
      <c r="D455" s="281" t="s">
        <v>318</v>
      </c>
      <c r="E455" s="282" t="s">
        <v>819</v>
      </c>
      <c r="F455" s="283" t="s">
        <v>820</v>
      </c>
      <c r="G455" s="284" t="s">
        <v>373</v>
      </c>
      <c r="H455" s="285">
        <v>1</v>
      </c>
      <c r="I455" s="286"/>
      <c r="J455" s="287">
        <f>ROUND(I455*H455,2)</f>
        <v>0</v>
      </c>
      <c r="K455" s="283" t="s">
        <v>1</v>
      </c>
      <c r="L455" s="288"/>
      <c r="M455" s="289" t="s">
        <v>1</v>
      </c>
      <c r="N455" s="290" t="s">
        <v>46</v>
      </c>
      <c r="O455" s="92"/>
      <c r="P455" s="228">
        <f>O455*H455</f>
        <v>0</v>
      </c>
      <c r="Q455" s="228">
        <v>0.0034399999999999999</v>
      </c>
      <c r="R455" s="228">
        <f>Q455*H455</f>
        <v>0.0034399999999999999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194</v>
      </c>
      <c r="AT455" s="230" t="s">
        <v>318</v>
      </c>
      <c r="AU455" s="230" t="s">
        <v>91</v>
      </c>
      <c r="AY455" s="18" t="s">
        <v>137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89</v>
      </c>
      <c r="BK455" s="231">
        <f>ROUND(I455*H455,2)</f>
        <v>0</v>
      </c>
      <c r="BL455" s="18" t="s">
        <v>144</v>
      </c>
      <c r="BM455" s="230" t="s">
        <v>821</v>
      </c>
    </row>
    <row r="456" s="2" customFormat="1" ht="44.25" customHeight="1">
      <c r="A456" s="39"/>
      <c r="B456" s="40"/>
      <c r="C456" s="219" t="s">
        <v>822</v>
      </c>
      <c r="D456" s="219" t="s">
        <v>139</v>
      </c>
      <c r="E456" s="220" t="s">
        <v>823</v>
      </c>
      <c r="F456" s="221" t="s">
        <v>824</v>
      </c>
      <c r="G456" s="222" t="s">
        <v>373</v>
      </c>
      <c r="H456" s="223">
        <v>2</v>
      </c>
      <c r="I456" s="224"/>
      <c r="J456" s="225">
        <f>ROUND(I456*H456,2)</f>
        <v>0</v>
      </c>
      <c r="K456" s="221" t="s">
        <v>143</v>
      </c>
      <c r="L456" s="45"/>
      <c r="M456" s="226" t="s">
        <v>1</v>
      </c>
      <c r="N456" s="227" t="s">
        <v>46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144</v>
      </c>
      <c r="AT456" s="230" t="s">
        <v>139</v>
      </c>
      <c r="AU456" s="230" t="s">
        <v>91</v>
      </c>
      <c r="AY456" s="18" t="s">
        <v>137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89</v>
      </c>
      <c r="BK456" s="231">
        <f>ROUND(I456*H456,2)</f>
        <v>0</v>
      </c>
      <c r="BL456" s="18" t="s">
        <v>144</v>
      </c>
      <c r="BM456" s="230" t="s">
        <v>825</v>
      </c>
    </row>
    <row r="457" s="2" customFormat="1" ht="33" customHeight="1">
      <c r="A457" s="39"/>
      <c r="B457" s="40"/>
      <c r="C457" s="281" t="s">
        <v>826</v>
      </c>
      <c r="D457" s="281" t="s">
        <v>318</v>
      </c>
      <c r="E457" s="282" t="s">
        <v>827</v>
      </c>
      <c r="F457" s="283" t="s">
        <v>828</v>
      </c>
      <c r="G457" s="284" t="s">
        <v>373</v>
      </c>
      <c r="H457" s="285">
        <v>2</v>
      </c>
      <c r="I457" s="286"/>
      <c r="J457" s="287">
        <f>ROUND(I457*H457,2)</f>
        <v>0</v>
      </c>
      <c r="K457" s="283" t="s">
        <v>143</v>
      </c>
      <c r="L457" s="288"/>
      <c r="M457" s="289" t="s">
        <v>1</v>
      </c>
      <c r="N457" s="290" t="s">
        <v>46</v>
      </c>
      <c r="O457" s="92"/>
      <c r="P457" s="228">
        <f>O457*H457</f>
        <v>0</v>
      </c>
      <c r="Q457" s="228">
        <v>0.0035000000000000001</v>
      </c>
      <c r="R457" s="228">
        <f>Q457*H457</f>
        <v>0.0070000000000000001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194</v>
      </c>
      <c r="AT457" s="230" t="s">
        <v>318</v>
      </c>
      <c r="AU457" s="230" t="s">
        <v>91</v>
      </c>
      <c r="AY457" s="18" t="s">
        <v>137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89</v>
      </c>
      <c r="BK457" s="231">
        <f>ROUND(I457*H457,2)</f>
        <v>0</v>
      </c>
      <c r="BL457" s="18" t="s">
        <v>144</v>
      </c>
      <c r="BM457" s="230" t="s">
        <v>829</v>
      </c>
    </row>
    <row r="458" s="2" customFormat="1" ht="21.75" customHeight="1">
      <c r="A458" s="39"/>
      <c r="B458" s="40"/>
      <c r="C458" s="219" t="s">
        <v>830</v>
      </c>
      <c r="D458" s="219" t="s">
        <v>139</v>
      </c>
      <c r="E458" s="220" t="s">
        <v>831</v>
      </c>
      <c r="F458" s="221" t="s">
        <v>832</v>
      </c>
      <c r="G458" s="222" t="s">
        <v>203</v>
      </c>
      <c r="H458" s="223">
        <v>225</v>
      </c>
      <c r="I458" s="224"/>
      <c r="J458" s="225">
        <f>ROUND(I458*H458,2)</f>
        <v>0</v>
      </c>
      <c r="K458" s="221" t="s">
        <v>143</v>
      </c>
      <c r="L458" s="45"/>
      <c r="M458" s="226" t="s">
        <v>1</v>
      </c>
      <c r="N458" s="227" t="s">
        <v>46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144</v>
      </c>
      <c r="AT458" s="230" t="s">
        <v>139</v>
      </c>
      <c r="AU458" s="230" t="s">
        <v>91</v>
      </c>
      <c r="AY458" s="18" t="s">
        <v>137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89</v>
      </c>
      <c r="BK458" s="231">
        <f>ROUND(I458*H458,2)</f>
        <v>0</v>
      </c>
      <c r="BL458" s="18" t="s">
        <v>144</v>
      </c>
      <c r="BM458" s="230" t="s">
        <v>833</v>
      </c>
    </row>
    <row r="459" s="2" customFormat="1" ht="24.15" customHeight="1">
      <c r="A459" s="39"/>
      <c r="B459" s="40"/>
      <c r="C459" s="219" t="s">
        <v>834</v>
      </c>
      <c r="D459" s="219" t="s">
        <v>139</v>
      </c>
      <c r="E459" s="220" t="s">
        <v>835</v>
      </c>
      <c r="F459" s="221" t="s">
        <v>836</v>
      </c>
      <c r="G459" s="222" t="s">
        <v>203</v>
      </c>
      <c r="H459" s="223">
        <v>225</v>
      </c>
      <c r="I459" s="224"/>
      <c r="J459" s="225">
        <f>ROUND(I459*H459,2)</f>
        <v>0</v>
      </c>
      <c r="K459" s="221" t="s">
        <v>143</v>
      </c>
      <c r="L459" s="45"/>
      <c r="M459" s="226" t="s">
        <v>1</v>
      </c>
      <c r="N459" s="227" t="s">
        <v>46</v>
      </c>
      <c r="O459" s="92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144</v>
      </c>
      <c r="AT459" s="230" t="s">
        <v>139</v>
      </c>
      <c r="AU459" s="230" t="s">
        <v>91</v>
      </c>
      <c r="AY459" s="18" t="s">
        <v>137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89</v>
      </c>
      <c r="BK459" s="231">
        <f>ROUND(I459*H459,2)</f>
        <v>0</v>
      </c>
      <c r="BL459" s="18" t="s">
        <v>144</v>
      </c>
      <c r="BM459" s="230" t="s">
        <v>837</v>
      </c>
    </row>
    <row r="460" s="2" customFormat="1" ht="24.15" customHeight="1">
      <c r="A460" s="39"/>
      <c r="B460" s="40"/>
      <c r="C460" s="219" t="s">
        <v>838</v>
      </c>
      <c r="D460" s="219" t="s">
        <v>139</v>
      </c>
      <c r="E460" s="220" t="s">
        <v>839</v>
      </c>
      <c r="F460" s="221" t="s">
        <v>840</v>
      </c>
      <c r="G460" s="222" t="s">
        <v>373</v>
      </c>
      <c r="H460" s="223">
        <v>6</v>
      </c>
      <c r="I460" s="224"/>
      <c r="J460" s="225">
        <f>ROUND(I460*H460,2)</f>
        <v>0</v>
      </c>
      <c r="K460" s="221" t="s">
        <v>143</v>
      </c>
      <c r="L460" s="45"/>
      <c r="M460" s="226" t="s">
        <v>1</v>
      </c>
      <c r="N460" s="227" t="s">
        <v>46</v>
      </c>
      <c r="O460" s="92"/>
      <c r="P460" s="228">
        <f>O460*H460</f>
        <v>0</v>
      </c>
      <c r="Q460" s="228">
        <v>0.45937</v>
      </c>
      <c r="R460" s="228">
        <f>Q460*H460</f>
        <v>2.7562199999999999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144</v>
      </c>
      <c r="AT460" s="230" t="s">
        <v>139</v>
      </c>
      <c r="AU460" s="230" t="s">
        <v>91</v>
      </c>
      <c r="AY460" s="18" t="s">
        <v>137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89</v>
      </c>
      <c r="BK460" s="231">
        <f>ROUND(I460*H460,2)</f>
        <v>0</v>
      </c>
      <c r="BL460" s="18" t="s">
        <v>144</v>
      </c>
      <c r="BM460" s="230" t="s">
        <v>841</v>
      </c>
    </row>
    <row r="461" s="2" customFormat="1" ht="44.25" customHeight="1">
      <c r="A461" s="39"/>
      <c r="B461" s="40"/>
      <c r="C461" s="219" t="s">
        <v>842</v>
      </c>
      <c r="D461" s="219" t="s">
        <v>139</v>
      </c>
      <c r="E461" s="220" t="s">
        <v>843</v>
      </c>
      <c r="F461" s="221" t="s">
        <v>844</v>
      </c>
      <c r="G461" s="222" t="s">
        <v>220</v>
      </c>
      <c r="H461" s="223">
        <v>2.4569999999999999</v>
      </c>
      <c r="I461" s="224"/>
      <c r="J461" s="225">
        <f>ROUND(I461*H461,2)</f>
        <v>0</v>
      </c>
      <c r="K461" s="221" t="s">
        <v>143</v>
      </c>
      <c r="L461" s="45"/>
      <c r="M461" s="226" t="s">
        <v>1</v>
      </c>
      <c r="N461" s="227" t="s">
        <v>46</v>
      </c>
      <c r="O461" s="92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144</v>
      </c>
      <c r="AT461" s="230" t="s">
        <v>139</v>
      </c>
      <c r="AU461" s="230" t="s">
        <v>91</v>
      </c>
      <c r="AY461" s="18" t="s">
        <v>137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89</v>
      </c>
      <c r="BK461" s="231">
        <f>ROUND(I461*H461,2)</f>
        <v>0</v>
      </c>
      <c r="BL461" s="18" t="s">
        <v>144</v>
      </c>
      <c r="BM461" s="230" t="s">
        <v>845</v>
      </c>
    </row>
    <row r="462" s="13" customFormat="1">
      <c r="A462" s="13"/>
      <c r="B462" s="237"/>
      <c r="C462" s="238"/>
      <c r="D462" s="232" t="s">
        <v>148</v>
      </c>
      <c r="E462" s="239" t="s">
        <v>1</v>
      </c>
      <c r="F462" s="240" t="s">
        <v>846</v>
      </c>
      <c r="G462" s="238"/>
      <c r="H462" s="239" t="s">
        <v>1</v>
      </c>
      <c r="I462" s="241"/>
      <c r="J462" s="238"/>
      <c r="K462" s="238"/>
      <c r="L462" s="242"/>
      <c r="M462" s="243"/>
      <c r="N462" s="244"/>
      <c r="O462" s="244"/>
      <c r="P462" s="244"/>
      <c r="Q462" s="244"/>
      <c r="R462" s="244"/>
      <c r="S462" s="244"/>
      <c r="T462" s="24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6" t="s">
        <v>148</v>
      </c>
      <c r="AU462" s="246" t="s">
        <v>91</v>
      </c>
      <c r="AV462" s="13" t="s">
        <v>89</v>
      </c>
      <c r="AW462" s="13" t="s">
        <v>36</v>
      </c>
      <c r="AX462" s="13" t="s">
        <v>81</v>
      </c>
      <c r="AY462" s="246" t="s">
        <v>137</v>
      </c>
    </row>
    <row r="463" s="14" customFormat="1">
      <c r="A463" s="14"/>
      <c r="B463" s="247"/>
      <c r="C463" s="248"/>
      <c r="D463" s="232" t="s">
        <v>148</v>
      </c>
      <c r="E463" s="249" t="s">
        <v>1</v>
      </c>
      <c r="F463" s="250" t="s">
        <v>847</v>
      </c>
      <c r="G463" s="248"/>
      <c r="H463" s="251">
        <v>2.4889999999999999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7" t="s">
        <v>148</v>
      </c>
      <c r="AU463" s="257" t="s">
        <v>91</v>
      </c>
      <c r="AV463" s="14" t="s">
        <v>91</v>
      </c>
      <c r="AW463" s="14" t="s">
        <v>36</v>
      </c>
      <c r="AX463" s="14" t="s">
        <v>81</v>
      </c>
      <c r="AY463" s="257" t="s">
        <v>137</v>
      </c>
    </row>
    <row r="464" s="14" customFormat="1">
      <c r="A464" s="14"/>
      <c r="B464" s="247"/>
      <c r="C464" s="248"/>
      <c r="D464" s="232" t="s">
        <v>148</v>
      </c>
      <c r="E464" s="249" t="s">
        <v>1</v>
      </c>
      <c r="F464" s="250" t="s">
        <v>848</v>
      </c>
      <c r="G464" s="248"/>
      <c r="H464" s="251">
        <v>-0.032000000000000001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7" t="s">
        <v>148</v>
      </c>
      <c r="AU464" s="257" t="s">
        <v>91</v>
      </c>
      <c r="AV464" s="14" t="s">
        <v>91</v>
      </c>
      <c r="AW464" s="14" t="s">
        <v>36</v>
      </c>
      <c r="AX464" s="14" t="s">
        <v>81</v>
      </c>
      <c r="AY464" s="257" t="s">
        <v>137</v>
      </c>
    </row>
    <row r="465" s="15" customFormat="1">
      <c r="A465" s="15"/>
      <c r="B465" s="258"/>
      <c r="C465" s="259"/>
      <c r="D465" s="232" t="s">
        <v>148</v>
      </c>
      <c r="E465" s="260" t="s">
        <v>1</v>
      </c>
      <c r="F465" s="261" t="s">
        <v>155</v>
      </c>
      <c r="G465" s="259"/>
      <c r="H465" s="262">
        <v>2.4569999999999999</v>
      </c>
      <c r="I465" s="263"/>
      <c r="J465" s="259"/>
      <c r="K465" s="259"/>
      <c r="L465" s="264"/>
      <c r="M465" s="265"/>
      <c r="N465" s="266"/>
      <c r="O465" s="266"/>
      <c r="P465" s="266"/>
      <c r="Q465" s="266"/>
      <c r="R465" s="266"/>
      <c r="S465" s="266"/>
      <c r="T465" s="267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8" t="s">
        <v>148</v>
      </c>
      <c r="AU465" s="268" t="s">
        <v>91</v>
      </c>
      <c r="AV465" s="15" t="s">
        <v>144</v>
      </c>
      <c r="AW465" s="15" t="s">
        <v>36</v>
      </c>
      <c r="AX465" s="15" t="s">
        <v>89</v>
      </c>
      <c r="AY465" s="268" t="s">
        <v>137</v>
      </c>
    </row>
    <row r="466" s="2" customFormat="1" ht="24.15" customHeight="1">
      <c r="A466" s="39"/>
      <c r="B466" s="40"/>
      <c r="C466" s="219" t="s">
        <v>849</v>
      </c>
      <c r="D466" s="219" t="s">
        <v>139</v>
      </c>
      <c r="E466" s="220" t="s">
        <v>850</v>
      </c>
      <c r="F466" s="221" t="s">
        <v>851</v>
      </c>
      <c r="G466" s="222" t="s">
        <v>373</v>
      </c>
      <c r="H466" s="223">
        <v>2</v>
      </c>
      <c r="I466" s="224"/>
      <c r="J466" s="225">
        <f>ROUND(I466*H466,2)</f>
        <v>0</v>
      </c>
      <c r="K466" s="221" t="s">
        <v>143</v>
      </c>
      <c r="L466" s="45"/>
      <c r="M466" s="226" t="s">
        <v>1</v>
      </c>
      <c r="N466" s="227" t="s">
        <v>46</v>
      </c>
      <c r="O466" s="92"/>
      <c r="P466" s="228">
        <f>O466*H466</f>
        <v>0</v>
      </c>
      <c r="Q466" s="228">
        <v>0.010189999999999999</v>
      </c>
      <c r="R466" s="228">
        <f>Q466*H466</f>
        <v>0.020379999999999999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144</v>
      </c>
      <c r="AT466" s="230" t="s">
        <v>139</v>
      </c>
      <c r="AU466" s="230" t="s">
        <v>91</v>
      </c>
      <c r="AY466" s="18" t="s">
        <v>137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89</v>
      </c>
      <c r="BK466" s="231">
        <f>ROUND(I466*H466,2)</f>
        <v>0</v>
      </c>
      <c r="BL466" s="18" t="s">
        <v>144</v>
      </c>
      <c r="BM466" s="230" t="s">
        <v>852</v>
      </c>
    </row>
    <row r="467" s="2" customFormat="1" ht="16.5" customHeight="1">
      <c r="A467" s="39"/>
      <c r="B467" s="40"/>
      <c r="C467" s="281" t="s">
        <v>853</v>
      </c>
      <c r="D467" s="281" t="s">
        <v>318</v>
      </c>
      <c r="E467" s="282" t="s">
        <v>854</v>
      </c>
      <c r="F467" s="283" t="s">
        <v>855</v>
      </c>
      <c r="G467" s="284" t="s">
        <v>373</v>
      </c>
      <c r="H467" s="285">
        <v>2</v>
      </c>
      <c r="I467" s="286"/>
      <c r="J467" s="287">
        <f>ROUND(I467*H467,2)</f>
        <v>0</v>
      </c>
      <c r="K467" s="283" t="s">
        <v>143</v>
      </c>
      <c r="L467" s="288"/>
      <c r="M467" s="289" t="s">
        <v>1</v>
      </c>
      <c r="N467" s="290" t="s">
        <v>46</v>
      </c>
      <c r="O467" s="92"/>
      <c r="P467" s="228">
        <f>O467*H467</f>
        <v>0</v>
      </c>
      <c r="Q467" s="228">
        <v>0.12</v>
      </c>
      <c r="R467" s="228">
        <f>Q467*H467</f>
        <v>0.23999999999999999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194</v>
      </c>
      <c r="AT467" s="230" t="s">
        <v>318</v>
      </c>
      <c r="AU467" s="230" t="s">
        <v>91</v>
      </c>
      <c r="AY467" s="18" t="s">
        <v>137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89</v>
      </c>
      <c r="BK467" s="231">
        <f>ROUND(I467*H467,2)</f>
        <v>0</v>
      </c>
      <c r="BL467" s="18" t="s">
        <v>144</v>
      </c>
      <c r="BM467" s="230" t="s">
        <v>856</v>
      </c>
    </row>
    <row r="468" s="13" customFormat="1">
      <c r="A468" s="13"/>
      <c r="B468" s="237"/>
      <c r="C468" s="238"/>
      <c r="D468" s="232" t="s">
        <v>148</v>
      </c>
      <c r="E468" s="239" t="s">
        <v>1</v>
      </c>
      <c r="F468" s="240" t="s">
        <v>857</v>
      </c>
      <c r="G468" s="238"/>
      <c r="H468" s="239" t="s">
        <v>1</v>
      </c>
      <c r="I468" s="241"/>
      <c r="J468" s="238"/>
      <c r="K468" s="238"/>
      <c r="L468" s="242"/>
      <c r="M468" s="243"/>
      <c r="N468" s="244"/>
      <c r="O468" s="244"/>
      <c r="P468" s="244"/>
      <c r="Q468" s="244"/>
      <c r="R468" s="244"/>
      <c r="S468" s="244"/>
      <c r="T468" s="24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6" t="s">
        <v>148</v>
      </c>
      <c r="AU468" s="246" t="s">
        <v>91</v>
      </c>
      <c r="AV468" s="13" t="s">
        <v>89</v>
      </c>
      <c r="AW468" s="13" t="s">
        <v>36</v>
      </c>
      <c r="AX468" s="13" t="s">
        <v>81</v>
      </c>
      <c r="AY468" s="246" t="s">
        <v>137</v>
      </c>
    </row>
    <row r="469" s="14" customFormat="1">
      <c r="A469" s="14"/>
      <c r="B469" s="247"/>
      <c r="C469" s="248"/>
      <c r="D469" s="232" t="s">
        <v>148</v>
      </c>
      <c r="E469" s="249" t="s">
        <v>1</v>
      </c>
      <c r="F469" s="250" t="s">
        <v>91</v>
      </c>
      <c r="G469" s="248"/>
      <c r="H469" s="251">
        <v>2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7" t="s">
        <v>148</v>
      </c>
      <c r="AU469" s="257" t="s">
        <v>91</v>
      </c>
      <c r="AV469" s="14" t="s">
        <v>91</v>
      </c>
      <c r="AW469" s="14" t="s">
        <v>36</v>
      </c>
      <c r="AX469" s="14" t="s">
        <v>89</v>
      </c>
      <c r="AY469" s="257" t="s">
        <v>137</v>
      </c>
    </row>
    <row r="470" s="2" customFormat="1" ht="33" customHeight="1">
      <c r="A470" s="39"/>
      <c r="B470" s="40"/>
      <c r="C470" s="219" t="s">
        <v>858</v>
      </c>
      <c r="D470" s="219" t="s">
        <v>139</v>
      </c>
      <c r="E470" s="220" t="s">
        <v>859</v>
      </c>
      <c r="F470" s="221" t="s">
        <v>860</v>
      </c>
      <c r="G470" s="222" t="s">
        <v>142</v>
      </c>
      <c r="H470" s="223">
        <v>0.23999999999999999</v>
      </c>
      <c r="I470" s="224"/>
      <c r="J470" s="225">
        <f>ROUND(I470*H470,2)</f>
        <v>0</v>
      </c>
      <c r="K470" s="221" t="s">
        <v>816</v>
      </c>
      <c r="L470" s="45"/>
      <c r="M470" s="226" t="s">
        <v>1</v>
      </c>
      <c r="N470" s="227" t="s">
        <v>46</v>
      </c>
      <c r="O470" s="92"/>
      <c r="P470" s="228">
        <f>O470*H470</f>
        <v>0</v>
      </c>
      <c r="Q470" s="228">
        <v>0.00232</v>
      </c>
      <c r="R470" s="228">
        <f>Q470*H470</f>
        <v>0.00055679999999999998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144</v>
      </c>
      <c r="AT470" s="230" t="s">
        <v>139</v>
      </c>
      <c r="AU470" s="230" t="s">
        <v>91</v>
      </c>
      <c r="AY470" s="18" t="s">
        <v>137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89</v>
      </c>
      <c r="BK470" s="231">
        <f>ROUND(I470*H470,2)</f>
        <v>0</v>
      </c>
      <c r="BL470" s="18" t="s">
        <v>144</v>
      </c>
      <c r="BM470" s="230" t="s">
        <v>861</v>
      </c>
    </row>
    <row r="471" s="14" customFormat="1">
      <c r="A471" s="14"/>
      <c r="B471" s="247"/>
      <c r="C471" s="248"/>
      <c r="D471" s="232" t="s">
        <v>148</v>
      </c>
      <c r="E471" s="249" t="s">
        <v>1</v>
      </c>
      <c r="F471" s="250" t="s">
        <v>862</v>
      </c>
      <c r="G471" s="248"/>
      <c r="H471" s="251">
        <v>0.23999999999999999</v>
      </c>
      <c r="I471" s="252"/>
      <c r="J471" s="248"/>
      <c r="K471" s="248"/>
      <c r="L471" s="253"/>
      <c r="M471" s="254"/>
      <c r="N471" s="255"/>
      <c r="O471" s="255"/>
      <c r="P471" s="255"/>
      <c r="Q471" s="255"/>
      <c r="R471" s="255"/>
      <c r="S471" s="255"/>
      <c r="T471" s="25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7" t="s">
        <v>148</v>
      </c>
      <c r="AU471" s="257" t="s">
        <v>91</v>
      </c>
      <c r="AV471" s="14" t="s">
        <v>91</v>
      </c>
      <c r="AW471" s="14" t="s">
        <v>36</v>
      </c>
      <c r="AX471" s="14" t="s">
        <v>89</v>
      </c>
      <c r="AY471" s="257" t="s">
        <v>137</v>
      </c>
    </row>
    <row r="472" s="2" customFormat="1" ht="37.8" customHeight="1">
      <c r="A472" s="39"/>
      <c r="B472" s="40"/>
      <c r="C472" s="219" t="s">
        <v>863</v>
      </c>
      <c r="D472" s="219" t="s">
        <v>139</v>
      </c>
      <c r="E472" s="220" t="s">
        <v>864</v>
      </c>
      <c r="F472" s="221" t="s">
        <v>865</v>
      </c>
      <c r="G472" s="222" t="s">
        <v>373</v>
      </c>
      <c r="H472" s="223">
        <v>2</v>
      </c>
      <c r="I472" s="224"/>
      <c r="J472" s="225">
        <f>ROUND(I472*H472,2)</f>
        <v>0</v>
      </c>
      <c r="K472" s="221" t="s">
        <v>143</v>
      </c>
      <c r="L472" s="45"/>
      <c r="M472" s="226" t="s">
        <v>1</v>
      </c>
      <c r="N472" s="227" t="s">
        <v>46</v>
      </c>
      <c r="O472" s="92"/>
      <c r="P472" s="228">
        <f>O472*H472</f>
        <v>0</v>
      </c>
      <c r="Q472" s="228">
        <v>0.089999999999999997</v>
      </c>
      <c r="R472" s="228">
        <f>Q472*H472</f>
        <v>0.17999999999999999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144</v>
      </c>
      <c r="AT472" s="230" t="s">
        <v>139</v>
      </c>
      <c r="AU472" s="230" t="s">
        <v>91</v>
      </c>
      <c r="AY472" s="18" t="s">
        <v>137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89</v>
      </c>
      <c r="BK472" s="231">
        <f>ROUND(I472*H472,2)</f>
        <v>0</v>
      </c>
      <c r="BL472" s="18" t="s">
        <v>144</v>
      </c>
      <c r="BM472" s="230" t="s">
        <v>866</v>
      </c>
    </row>
    <row r="473" s="2" customFormat="1" ht="24.15" customHeight="1">
      <c r="A473" s="39"/>
      <c r="B473" s="40"/>
      <c r="C473" s="281" t="s">
        <v>867</v>
      </c>
      <c r="D473" s="281" t="s">
        <v>318</v>
      </c>
      <c r="E473" s="282" t="s">
        <v>868</v>
      </c>
      <c r="F473" s="283" t="s">
        <v>869</v>
      </c>
      <c r="G473" s="284" t="s">
        <v>373</v>
      </c>
      <c r="H473" s="285">
        <v>2</v>
      </c>
      <c r="I473" s="286"/>
      <c r="J473" s="287">
        <f>ROUND(I473*H473,2)</f>
        <v>0</v>
      </c>
      <c r="K473" s="283" t="s">
        <v>1</v>
      </c>
      <c r="L473" s="288"/>
      <c r="M473" s="289" t="s">
        <v>1</v>
      </c>
      <c r="N473" s="290" t="s">
        <v>46</v>
      </c>
      <c r="O473" s="92"/>
      <c r="P473" s="228">
        <f>O473*H473</f>
        <v>0</v>
      </c>
      <c r="Q473" s="228">
        <v>0.14599999999999999</v>
      </c>
      <c r="R473" s="228">
        <f>Q473*H473</f>
        <v>0.29199999999999998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194</v>
      </c>
      <c r="AT473" s="230" t="s">
        <v>318</v>
      </c>
      <c r="AU473" s="230" t="s">
        <v>91</v>
      </c>
      <c r="AY473" s="18" t="s">
        <v>137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89</v>
      </c>
      <c r="BK473" s="231">
        <f>ROUND(I473*H473,2)</f>
        <v>0</v>
      </c>
      <c r="BL473" s="18" t="s">
        <v>144</v>
      </c>
      <c r="BM473" s="230" t="s">
        <v>870</v>
      </c>
    </row>
    <row r="474" s="2" customFormat="1" ht="16.5" customHeight="1">
      <c r="A474" s="39"/>
      <c r="B474" s="40"/>
      <c r="C474" s="219" t="s">
        <v>871</v>
      </c>
      <c r="D474" s="219" t="s">
        <v>139</v>
      </c>
      <c r="E474" s="220" t="s">
        <v>872</v>
      </c>
      <c r="F474" s="221" t="s">
        <v>873</v>
      </c>
      <c r="G474" s="222" t="s">
        <v>373</v>
      </c>
      <c r="H474" s="223">
        <v>3</v>
      </c>
      <c r="I474" s="224"/>
      <c r="J474" s="225">
        <f>ROUND(I474*H474,2)</f>
        <v>0</v>
      </c>
      <c r="K474" s="221" t="s">
        <v>143</v>
      </c>
      <c r="L474" s="45"/>
      <c r="M474" s="226" t="s">
        <v>1</v>
      </c>
      <c r="N474" s="227" t="s">
        <v>46</v>
      </c>
      <c r="O474" s="92"/>
      <c r="P474" s="228">
        <f>O474*H474</f>
        <v>0</v>
      </c>
      <c r="Q474" s="228">
        <v>0.040000000000000001</v>
      </c>
      <c r="R474" s="228">
        <f>Q474*H474</f>
        <v>0.12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144</v>
      </c>
      <c r="AT474" s="230" t="s">
        <v>139</v>
      </c>
      <c r="AU474" s="230" t="s">
        <v>91</v>
      </c>
      <c r="AY474" s="18" t="s">
        <v>137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89</v>
      </c>
      <c r="BK474" s="231">
        <f>ROUND(I474*H474,2)</f>
        <v>0</v>
      </c>
      <c r="BL474" s="18" t="s">
        <v>144</v>
      </c>
      <c r="BM474" s="230" t="s">
        <v>874</v>
      </c>
    </row>
    <row r="475" s="2" customFormat="1" ht="16.5" customHeight="1">
      <c r="A475" s="39"/>
      <c r="B475" s="40"/>
      <c r="C475" s="281" t="s">
        <v>875</v>
      </c>
      <c r="D475" s="281" t="s">
        <v>318</v>
      </c>
      <c r="E475" s="282" t="s">
        <v>876</v>
      </c>
      <c r="F475" s="283" t="s">
        <v>877</v>
      </c>
      <c r="G475" s="284" t="s">
        <v>373</v>
      </c>
      <c r="H475" s="285">
        <v>3</v>
      </c>
      <c r="I475" s="286"/>
      <c r="J475" s="287">
        <f>ROUND(I475*H475,2)</f>
        <v>0</v>
      </c>
      <c r="K475" s="283" t="s">
        <v>143</v>
      </c>
      <c r="L475" s="288"/>
      <c r="M475" s="289" t="s">
        <v>1</v>
      </c>
      <c r="N475" s="290" t="s">
        <v>46</v>
      </c>
      <c r="O475" s="92"/>
      <c r="P475" s="228">
        <f>O475*H475</f>
        <v>0</v>
      </c>
      <c r="Q475" s="228">
        <v>0.0073000000000000001</v>
      </c>
      <c r="R475" s="228">
        <f>Q475*H475</f>
        <v>0.021899999999999999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194</v>
      </c>
      <c r="AT475" s="230" t="s">
        <v>318</v>
      </c>
      <c r="AU475" s="230" t="s">
        <v>91</v>
      </c>
      <c r="AY475" s="18" t="s">
        <v>137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89</v>
      </c>
      <c r="BK475" s="231">
        <f>ROUND(I475*H475,2)</f>
        <v>0</v>
      </c>
      <c r="BL475" s="18" t="s">
        <v>144</v>
      </c>
      <c r="BM475" s="230" t="s">
        <v>878</v>
      </c>
    </row>
    <row r="476" s="2" customFormat="1" ht="24.15" customHeight="1">
      <c r="A476" s="39"/>
      <c r="B476" s="40"/>
      <c r="C476" s="281" t="s">
        <v>879</v>
      </c>
      <c r="D476" s="281" t="s">
        <v>318</v>
      </c>
      <c r="E476" s="282" t="s">
        <v>880</v>
      </c>
      <c r="F476" s="283" t="s">
        <v>881</v>
      </c>
      <c r="G476" s="284" t="s">
        <v>373</v>
      </c>
      <c r="H476" s="285">
        <v>3</v>
      </c>
      <c r="I476" s="286"/>
      <c r="J476" s="287">
        <f>ROUND(I476*H476,2)</f>
        <v>0</v>
      </c>
      <c r="K476" s="283" t="s">
        <v>1</v>
      </c>
      <c r="L476" s="288"/>
      <c r="M476" s="289" t="s">
        <v>1</v>
      </c>
      <c r="N476" s="290" t="s">
        <v>46</v>
      </c>
      <c r="O476" s="92"/>
      <c r="P476" s="228">
        <f>O476*H476</f>
        <v>0</v>
      </c>
      <c r="Q476" s="228">
        <v>0.00064999999999999997</v>
      </c>
      <c r="R476" s="228">
        <f>Q476*H476</f>
        <v>0.0019499999999999999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194</v>
      </c>
      <c r="AT476" s="230" t="s">
        <v>318</v>
      </c>
      <c r="AU476" s="230" t="s">
        <v>91</v>
      </c>
      <c r="AY476" s="18" t="s">
        <v>137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89</v>
      </c>
      <c r="BK476" s="231">
        <f>ROUND(I476*H476,2)</f>
        <v>0</v>
      </c>
      <c r="BL476" s="18" t="s">
        <v>144</v>
      </c>
      <c r="BM476" s="230" t="s">
        <v>882</v>
      </c>
    </row>
    <row r="477" s="2" customFormat="1" ht="16.5" customHeight="1">
      <c r="A477" s="39"/>
      <c r="B477" s="40"/>
      <c r="C477" s="219" t="s">
        <v>883</v>
      </c>
      <c r="D477" s="219" t="s">
        <v>139</v>
      </c>
      <c r="E477" s="220" t="s">
        <v>884</v>
      </c>
      <c r="F477" s="221" t="s">
        <v>885</v>
      </c>
      <c r="G477" s="222" t="s">
        <v>373</v>
      </c>
      <c r="H477" s="223">
        <v>8</v>
      </c>
      <c r="I477" s="224"/>
      <c r="J477" s="225">
        <f>ROUND(I477*H477,2)</f>
        <v>0</v>
      </c>
      <c r="K477" s="221" t="s">
        <v>143</v>
      </c>
      <c r="L477" s="45"/>
      <c r="M477" s="226" t="s">
        <v>1</v>
      </c>
      <c r="N477" s="227" t="s">
        <v>46</v>
      </c>
      <c r="O477" s="92"/>
      <c r="P477" s="228">
        <f>O477*H477</f>
        <v>0</v>
      </c>
      <c r="Q477" s="228">
        <v>0.040000000000000001</v>
      </c>
      <c r="R477" s="228">
        <f>Q477*H477</f>
        <v>0.32000000000000001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144</v>
      </c>
      <c r="AT477" s="230" t="s">
        <v>139</v>
      </c>
      <c r="AU477" s="230" t="s">
        <v>91</v>
      </c>
      <c r="AY477" s="18" t="s">
        <v>137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89</v>
      </c>
      <c r="BK477" s="231">
        <f>ROUND(I477*H477,2)</f>
        <v>0</v>
      </c>
      <c r="BL477" s="18" t="s">
        <v>144</v>
      </c>
      <c r="BM477" s="230" t="s">
        <v>886</v>
      </c>
    </row>
    <row r="478" s="2" customFormat="1" ht="33" customHeight="1">
      <c r="A478" s="39"/>
      <c r="B478" s="40"/>
      <c r="C478" s="281" t="s">
        <v>887</v>
      </c>
      <c r="D478" s="281" t="s">
        <v>318</v>
      </c>
      <c r="E478" s="282" t="s">
        <v>888</v>
      </c>
      <c r="F478" s="283" t="s">
        <v>889</v>
      </c>
      <c r="G478" s="284" t="s">
        <v>373</v>
      </c>
      <c r="H478" s="285">
        <v>8</v>
      </c>
      <c r="I478" s="286"/>
      <c r="J478" s="287">
        <f>ROUND(I478*H478,2)</f>
        <v>0</v>
      </c>
      <c r="K478" s="283" t="s">
        <v>1</v>
      </c>
      <c r="L478" s="288"/>
      <c r="M478" s="289" t="s">
        <v>1</v>
      </c>
      <c r="N478" s="290" t="s">
        <v>46</v>
      </c>
      <c r="O478" s="92"/>
      <c r="P478" s="228">
        <f>O478*H478</f>
        <v>0</v>
      </c>
      <c r="Q478" s="228">
        <v>0.013299999999999999</v>
      </c>
      <c r="R478" s="228">
        <f>Q478*H478</f>
        <v>0.1064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194</v>
      </c>
      <c r="AT478" s="230" t="s">
        <v>318</v>
      </c>
      <c r="AU478" s="230" t="s">
        <v>91</v>
      </c>
      <c r="AY478" s="18" t="s">
        <v>137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89</v>
      </c>
      <c r="BK478" s="231">
        <f>ROUND(I478*H478,2)</f>
        <v>0</v>
      </c>
      <c r="BL478" s="18" t="s">
        <v>144</v>
      </c>
      <c r="BM478" s="230" t="s">
        <v>890</v>
      </c>
    </row>
    <row r="479" s="2" customFormat="1" ht="24.15" customHeight="1">
      <c r="A479" s="39"/>
      <c r="B479" s="40"/>
      <c r="C479" s="281" t="s">
        <v>891</v>
      </c>
      <c r="D479" s="281" t="s">
        <v>318</v>
      </c>
      <c r="E479" s="282" t="s">
        <v>880</v>
      </c>
      <c r="F479" s="283" t="s">
        <v>881</v>
      </c>
      <c r="G479" s="284" t="s">
        <v>373</v>
      </c>
      <c r="H479" s="285">
        <v>8</v>
      </c>
      <c r="I479" s="286"/>
      <c r="J479" s="287">
        <f>ROUND(I479*H479,2)</f>
        <v>0</v>
      </c>
      <c r="K479" s="283" t="s">
        <v>1</v>
      </c>
      <c r="L479" s="288"/>
      <c r="M479" s="289" t="s">
        <v>1</v>
      </c>
      <c r="N479" s="290" t="s">
        <v>46</v>
      </c>
      <c r="O479" s="92"/>
      <c r="P479" s="228">
        <f>O479*H479</f>
        <v>0</v>
      </c>
      <c r="Q479" s="228">
        <v>0.00064999999999999997</v>
      </c>
      <c r="R479" s="228">
        <f>Q479*H479</f>
        <v>0.0051999999999999998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194</v>
      </c>
      <c r="AT479" s="230" t="s">
        <v>318</v>
      </c>
      <c r="AU479" s="230" t="s">
        <v>91</v>
      </c>
      <c r="AY479" s="18" t="s">
        <v>137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89</v>
      </c>
      <c r="BK479" s="231">
        <f>ROUND(I479*H479,2)</f>
        <v>0</v>
      </c>
      <c r="BL479" s="18" t="s">
        <v>144</v>
      </c>
      <c r="BM479" s="230" t="s">
        <v>892</v>
      </c>
    </row>
    <row r="480" s="2" customFormat="1" ht="16.5" customHeight="1">
      <c r="A480" s="39"/>
      <c r="B480" s="40"/>
      <c r="C480" s="219" t="s">
        <v>893</v>
      </c>
      <c r="D480" s="219" t="s">
        <v>139</v>
      </c>
      <c r="E480" s="220" t="s">
        <v>894</v>
      </c>
      <c r="F480" s="221" t="s">
        <v>895</v>
      </c>
      <c r="G480" s="222" t="s">
        <v>373</v>
      </c>
      <c r="H480" s="223">
        <v>2</v>
      </c>
      <c r="I480" s="224"/>
      <c r="J480" s="225">
        <f>ROUND(I480*H480,2)</f>
        <v>0</v>
      </c>
      <c r="K480" s="221" t="s">
        <v>143</v>
      </c>
      <c r="L480" s="45"/>
      <c r="M480" s="226" t="s">
        <v>1</v>
      </c>
      <c r="N480" s="227" t="s">
        <v>46</v>
      </c>
      <c r="O480" s="92"/>
      <c r="P480" s="228">
        <f>O480*H480</f>
        <v>0</v>
      </c>
      <c r="Q480" s="228">
        <v>0.050000000000000003</v>
      </c>
      <c r="R480" s="228">
        <f>Q480*H480</f>
        <v>0.10000000000000001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144</v>
      </c>
      <c r="AT480" s="230" t="s">
        <v>139</v>
      </c>
      <c r="AU480" s="230" t="s">
        <v>91</v>
      </c>
      <c r="AY480" s="18" t="s">
        <v>137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89</v>
      </c>
      <c r="BK480" s="231">
        <f>ROUND(I480*H480,2)</f>
        <v>0</v>
      </c>
      <c r="BL480" s="18" t="s">
        <v>144</v>
      </c>
      <c r="BM480" s="230" t="s">
        <v>896</v>
      </c>
    </row>
    <row r="481" s="14" customFormat="1">
      <c r="A481" s="14"/>
      <c r="B481" s="247"/>
      <c r="C481" s="248"/>
      <c r="D481" s="232" t="s">
        <v>148</v>
      </c>
      <c r="E481" s="249" t="s">
        <v>1</v>
      </c>
      <c r="F481" s="250" t="s">
        <v>91</v>
      </c>
      <c r="G481" s="248"/>
      <c r="H481" s="251">
        <v>2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7" t="s">
        <v>148</v>
      </c>
      <c r="AU481" s="257" t="s">
        <v>91</v>
      </c>
      <c r="AV481" s="14" t="s">
        <v>91</v>
      </c>
      <c r="AW481" s="14" t="s">
        <v>36</v>
      </c>
      <c r="AX481" s="14" t="s">
        <v>89</v>
      </c>
      <c r="AY481" s="257" t="s">
        <v>137</v>
      </c>
    </row>
    <row r="482" s="2" customFormat="1" ht="16.5" customHeight="1">
      <c r="A482" s="39"/>
      <c r="B482" s="40"/>
      <c r="C482" s="281" t="s">
        <v>897</v>
      </c>
      <c r="D482" s="281" t="s">
        <v>318</v>
      </c>
      <c r="E482" s="282" t="s">
        <v>898</v>
      </c>
      <c r="F482" s="283" t="s">
        <v>899</v>
      </c>
      <c r="G482" s="284" t="s">
        <v>373</v>
      </c>
      <c r="H482" s="285">
        <v>2</v>
      </c>
      <c r="I482" s="286"/>
      <c r="J482" s="287">
        <f>ROUND(I482*H482,2)</f>
        <v>0</v>
      </c>
      <c r="K482" s="283" t="s">
        <v>1</v>
      </c>
      <c r="L482" s="288"/>
      <c r="M482" s="289" t="s">
        <v>1</v>
      </c>
      <c r="N482" s="290" t="s">
        <v>46</v>
      </c>
      <c r="O482" s="92"/>
      <c r="P482" s="228">
        <f>O482*H482</f>
        <v>0</v>
      </c>
      <c r="Q482" s="228">
        <v>0.029499999999999998</v>
      </c>
      <c r="R482" s="228">
        <f>Q482*H482</f>
        <v>0.058999999999999997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194</v>
      </c>
      <c r="AT482" s="230" t="s">
        <v>318</v>
      </c>
      <c r="AU482" s="230" t="s">
        <v>91</v>
      </c>
      <c r="AY482" s="18" t="s">
        <v>137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89</v>
      </c>
      <c r="BK482" s="231">
        <f>ROUND(I482*H482,2)</f>
        <v>0</v>
      </c>
      <c r="BL482" s="18" t="s">
        <v>144</v>
      </c>
      <c r="BM482" s="230" t="s">
        <v>900</v>
      </c>
    </row>
    <row r="483" s="2" customFormat="1" ht="21.75" customHeight="1">
      <c r="A483" s="39"/>
      <c r="B483" s="40"/>
      <c r="C483" s="281" t="s">
        <v>901</v>
      </c>
      <c r="D483" s="281" t="s">
        <v>318</v>
      </c>
      <c r="E483" s="282" t="s">
        <v>902</v>
      </c>
      <c r="F483" s="283" t="s">
        <v>903</v>
      </c>
      <c r="G483" s="284" t="s">
        <v>373</v>
      </c>
      <c r="H483" s="285">
        <v>2</v>
      </c>
      <c r="I483" s="286"/>
      <c r="J483" s="287">
        <f>ROUND(I483*H483,2)</f>
        <v>0</v>
      </c>
      <c r="K483" s="283" t="s">
        <v>1</v>
      </c>
      <c r="L483" s="288"/>
      <c r="M483" s="289" t="s">
        <v>1</v>
      </c>
      <c r="N483" s="290" t="s">
        <v>46</v>
      </c>
      <c r="O483" s="92"/>
      <c r="P483" s="228">
        <f>O483*H483</f>
        <v>0</v>
      </c>
      <c r="Q483" s="228">
        <v>0.001</v>
      </c>
      <c r="R483" s="228">
        <f>Q483*H483</f>
        <v>0.002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194</v>
      </c>
      <c r="AT483" s="230" t="s">
        <v>318</v>
      </c>
      <c r="AU483" s="230" t="s">
        <v>91</v>
      </c>
      <c r="AY483" s="18" t="s">
        <v>137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89</v>
      </c>
      <c r="BK483" s="231">
        <f>ROUND(I483*H483,2)</f>
        <v>0</v>
      </c>
      <c r="BL483" s="18" t="s">
        <v>144</v>
      </c>
      <c r="BM483" s="230" t="s">
        <v>904</v>
      </c>
    </row>
    <row r="484" s="2" customFormat="1" ht="16.5" customHeight="1">
      <c r="A484" s="39"/>
      <c r="B484" s="40"/>
      <c r="C484" s="219" t="s">
        <v>905</v>
      </c>
      <c r="D484" s="219" t="s">
        <v>139</v>
      </c>
      <c r="E484" s="220" t="s">
        <v>906</v>
      </c>
      <c r="F484" s="221" t="s">
        <v>907</v>
      </c>
      <c r="G484" s="222" t="s">
        <v>203</v>
      </c>
      <c r="H484" s="223">
        <v>230</v>
      </c>
      <c r="I484" s="224"/>
      <c r="J484" s="225">
        <f>ROUND(I484*H484,2)</f>
        <v>0</v>
      </c>
      <c r="K484" s="221" t="s">
        <v>143</v>
      </c>
      <c r="L484" s="45"/>
      <c r="M484" s="226" t="s">
        <v>1</v>
      </c>
      <c r="N484" s="227" t="s">
        <v>46</v>
      </c>
      <c r="O484" s="92"/>
      <c r="P484" s="228">
        <f>O484*H484</f>
        <v>0</v>
      </c>
      <c r="Q484" s="228">
        <v>0.00020000000000000001</v>
      </c>
      <c r="R484" s="228">
        <f>Q484*H484</f>
        <v>0.045999999999999999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144</v>
      </c>
      <c r="AT484" s="230" t="s">
        <v>139</v>
      </c>
      <c r="AU484" s="230" t="s">
        <v>91</v>
      </c>
      <c r="AY484" s="18" t="s">
        <v>137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89</v>
      </c>
      <c r="BK484" s="231">
        <f>ROUND(I484*H484,2)</f>
        <v>0</v>
      </c>
      <c r="BL484" s="18" t="s">
        <v>144</v>
      </c>
      <c r="BM484" s="230" t="s">
        <v>908</v>
      </c>
    </row>
    <row r="485" s="2" customFormat="1" ht="24.15" customHeight="1">
      <c r="A485" s="39"/>
      <c r="B485" s="40"/>
      <c r="C485" s="219" t="s">
        <v>909</v>
      </c>
      <c r="D485" s="219" t="s">
        <v>139</v>
      </c>
      <c r="E485" s="220" t="s">
        <v>910</v>
      </c>
      <c r="F485" s="221" t="s">
        <v>911</v>
      </c>
      <c r="G485" s="222" t="s">
        <v>203</v>
      </c>
      <c r="H485" s="223">
        <v>230</v>
      </c>
      <c r="I485" s="224"/>
      <c r="J485" s="225">
        <f>ROUND(I485*H485,2)</f>
        <v>0</v>
      </c>
      <c r="K485" s="221" t="s">
        <v>143</v>
      </c>
      <c r="L485" s="45"/>
      <c r="M485" s="226" t="s">
        <v>1</v>
      </c>
      <c r="N485" s="227" t="s">
        <v>46</v>
      </c>
      <c r="O485" s="92"/>
      <c r="P485" s="228">
        <f>O485*H485</f>
        <v>0</v>
      </c>
      <c r="Q485" s="228">
        <v>0.00012999999999999999</v>
      </c>
      <c r="R485" s="228">
        <f>Q485*H485</f>
        <v>0.029899999999999996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144</v>
      </c>
      <c r="AT485" s="230" t="s">
        <v>139</v>
      </c>
      <c r="AU485" s="230" t="s">
        <v>91</v>
      </c>
      <c r="AY485" s="18" t="s">
        <v>137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89</v>
      </c>
      <c r="BK485" s="231">
        <f>ROUND(I485*H485,2)</f>
        <v>0</v>
      </c>
      <c r="BL485" s="18" t="s">
        <v>144</v>
      </c>
      <c r="BM485" s="230" t="s">
        <v>912</v>
      </c>
    </row>
    <row r="486" s="2" customFormat="1" ht="24.15" customHeight="1">
      <c r="A486" s="39"/>
      <c r="B486" s="40"/>
      <c r="C486" s="219" t="s">
        <v>913</v>
      </c>
      <c r="D486" s="219" t="s">
        <v>139</v>
      </c>
      <c r="E486" s="220" t="s">
        <v>914</v>
      </c>
      <c r="F486" s="221" t="s">
        <v>915</v>
      </c>
      <c r="G486" s="222" t="s">
        <v>373</v>
      </c>
      <c r="H486" s="223">
        <v>22</v>
      </c>
      <c r="I486" s="224"/>
      <c r="J486" s="225">
        <f>ROUND(I486*H486,2)</f>
        <v>0</v>
      </c>
      <c r="K486" s="221" t="s">
        <v>1</v>
      </c>
      <c r="L486" s="45"/>
      <c r="M486" s="226" t="s">
        <v>1</v>
      </c>
      <c r="N486" s="227" t="s">
        <v>46</v>
      </c>
      <c r="O486" s="92"/>
      <c r="P486" s="228">
        <f>O486*H486</f>
        <v>0</v>
      </c>
      <c r="Q486" s="228">
        <v>0.00014999999999999999</v>
      </c>
      <c r="R486" s="228">
        <f>Q486*H486</f>
        <v>0.0032999999999999995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144</v>
      </c>
      <c r="AT486" s="230" t="s">
        <v>139</v>
      </c>
      <c r="AU486" s="230" t="s">
        <v>91</v>
      </c>
      <c r="AY486" s="18" t="s">
        <v>137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89</v>
      </c>
      <c r="BK486" s="231">
        <f>ROUND(I486*H486,2)</f>
        <v>0</v>
      </c>
      <c r="BL486" s="18" t="s">
        <v>144</v>
      </c>
      <c r="BM486" s="230" t="s">
        <v>916</v>
      </c>
    </row>
    <row r="487" s="13" customFormat="1">
      <c r="A487" s="13"/>
      <c r="B487" s="237"/>
      <c r="C487" s="238"/>
      <c r="D487" s="232" t="s">
        <v>148</v>
      </c>
      <c r="E487" s="239" t="s">
        <v>1</v>
      </c>
      <c r="F487" s="240" t="s">
        <v>917</v>
      </c>
      <c r="G487" s="238"/>
      <c r="H487" s="239" t="s">
        <v>1</v>
      </c>
      <c r="I487" s="241"/>
      <c r="J487" s="238"/>
      <c r="K487" s="238"/>
      <c r="L487" s="242"/>
      <c r="M487" s="243"/>
      <c r="N487" s="244"/>
      <c r="O487" s="244"/>
      <c r="P487" s="244"/>
      <c r="Q487" s="244"/>
      <c r="R487" s="244"/>
      <c r="S487" s="244"/>
      <c r="T487" s="24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6" t="s">
        <v>148</v>
      </c>
      <c r="AU487" s="246" t="s">
        <v>91</v>
      </c>
      <c r="AV487" s="13" t="s">
        <v>89</v>
      </c>
      <c r="AW487" s="13" t="s">
        <v>36</v>
      </c>
      <c r="AX487" s="13" t="s">
        <v>81</v>
      </c>
      <c r="AY487" s="246" t="s">
        <v>137</v>
      </c>
    </row>
    <row r="488" s="14" customFormat="1">
      <c r="A488" s="14"/>
      <c r="B488" s="247"/>
      <c r="C488" s="248"/>
      <c r="D488" s="232" t="s">
        <v>148</v>
      </c>
      <c r="E488" s="249" t="s">
        <v>1</v>
      </c>
      <c r="F488" s="250" t="s">
        <v>268</v>
      </c>
      <c r="G488" s="248"/>
      <c r="H488" s="251">
        <v>22</v>
      </c>
      <c r="I488" s="252"/>
      <c r="J488" s="248"/>
      <c r="K488" s="248"/>
      <c r="L488" s="253"/>
      <c r="M488" s="254"/>
      <c r="N488" s="255"/>
      <c r="O488" s="255"/>
      <c r="P488" s="255"/>
      <c r="Q488" s="255"/>
      <c r="R488" s="255"/>
      <c r="S488" s="255"/>
      <c r="T488" s="25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7" t="s">
        <v>148</v>
      </c>
      <c r="AU488" s="257" t="s">
        <v>91</v>
      </c>
      <c r="AV488" s="14" t="s">
        <v>91</v>
      </c>
      <c r="AW488" s="14" t="s">
        <v>36</v>
      </c>
      <c r="AX488" s="14" t="s">
        <v>89</v>
      </c>
      <c r="AY488" s="257" t="s">
        <v>137</v>
      </c>
    </row>
    <row r="489" s="2" customFormat="1" ht="16.5" customHeight="1">
      <c r="A489" s="39"/>
      <c r="B489" s="40"/>
      <c r="C489" s="219" t="s">
        <v>918</v>
      </c>
      <c r="D489" s="219" t="s">
        <v>139</v>
      </c>
      <c r="E489" s="220" t="s">
        <v>919</v>
      </c>
      <c r="F489" s="221" t="s">
        <v>920</v>
      </c>
      <c r="G489" s="222" t="s">
        <v>921</v>
      </c>
      <c r="H489" s="223">
        <v>1</v>
      </c>
      <c r="I489" s="224"/>
      <c r="J489" s="225">
        <f>ROUND(I489*H489,2)</f>
        <v>0</v>
      </c>
      <c r="K489" s="221" t="s">
        <v>1</v>
      </c>
      <c r="L489" s="45"/>
      <c r="M489" s="226" t="s">
        <v>1</v>
      </c>
      <c r="N489" s="227" t="s">
        <v>46</v>
      </c>
      <c r="O489" s="92"/>
      <c r="P489" s="228">
        <f>O489*H489</f>
        <v>0</v>
      </c>
      <c r="Q489" s="228">
        <v>0.02</v>
      </c>
      <c r="R489" s="228">
        <f>Q489*H489</f>
        <v>0.02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144</v>
      </c>
      <c r="AT489" s="230" t="s">
        <v>139</v>
      </c>
      <c r="AU489" s="230" t="s">
        <v>91</v>
      </c>
      <c r="AY489" s="18" t="s">
        <v>137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89</v>
      </c>
      <c r="BK489" s="231">
        <f>ROUND(I489*H489,2)</f>
        <v>0</v>
      </c>
      <c r="BL489" s="18" t="s">
        <v>144</v>
      </c>
      <c r="BM489" s="230" t="s">
        <v>922</v>
      </c>
    </row>
    <row r="490" s="13" customFormat="1">
      <c r="A490" s="13"/>
      <c r="B490" s="237"/>
      <c r="C490" s="238"/>
      <c r="D490" s="232" t="s">
        <v>148</v>
      </c>
      <c r="E490" s="239" t="s">
        <v>1</v>
      </c>
      <c r="F490" s="240" t="s">
        <v>923</v>
      </c>
      <c r="G490" s="238"/>
      <c r="H490" s="239" t="s">
        <v>1</v>
      </c>
      <c r="I490" s="241"/>
      <c r="J490" s="238"/>
      <c r="K490" s="238"/>
      <c r="L490" s="242"/>
      <c r="M490" s="243"/>
      <c r="N490" s="244"/>
      <c r="O490" s="244"/>
      <c r="P490" s="244"/>
      <c r="Q490" s="244"/>
      <c r="R490" s="244"/>
      <c r="S490" s="244"/>
      <c r="T490" s="24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6" t="s">
        <v>148</v>
      </c>
      <c r="AU490" s="246" t="s">
        <v>91</v>
      </c>
      <c r="AV490" s="13" t="s">
        <v>89</v>
      </c>
      <c r="AW490" s="13" t="s">
        <v>36</v>
      </c>
      <c r="AX490" s="13" t="s">
        <v>81</v>
      </c>
      <c r="AY490" s="246" t="s">
        <v>137</v>
      </c>
    </row>
    <row r="491" s="13" customFormat="1">
      <c r="A491" s="13"/>
      <c r="B491" s="237"/>
      <c r="C491" s="238"/>
      <c r="D491" s="232" t="s">
        <v>148</v>
      </c>
      <c r="E491" s="239" t="s">
        <v>1</v>
      </c>
      <c r="F491" s="240" t="s">
        <v>924</v>
      </c>
      <c r="G491" s="238"/>
      <c r="H491" s="239" t="s">
        <v>1</v>
      </c>
      <c r="I491" s="241"/>
      <c r="J491" s="238"/>
      <c r="K491" s="238"/>
      <c r="L491" s="242"/>
      <c r="M491" s="243"/>
      <c r="N491" s="244"/>
      <c r="O491" s="244"/>
      <c r="P491" s="244"/>
      <c r="Q491" s="244"/>
      <c r="R491" s="244"/>
      <c r="S491" s="244"/>
      <c r="T491" s="24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6" t="s">
        <v>148</v>
      </c>
      <c r="AU491" s="246" t="s">
        <v>91</v>
      </c>
      <c r="AV491" s="13" t="s">
        <v>89</v>
      </c>
      <c r="AW491" s="13" t="s">
        <v>36</v>
      </c>
      <c r="AX491" s="13" t="s">
        <v>81</v>
      </c>
      <c r="AY491" s="246" t="s">
        <v>137</v>
      </c>
    </row>
    <row r="492" s="13" customFormat="1">
      <c r="A492" s="13"/>
      <c r="B492" s="237"/>
      <c r="C492" s="238"/>
      <c r="D492" s="232" t="s">
        <v>148</v>
      </c>
      <c r="E492" s="239" t="s">
        <v>1</v>
      </c>
      <c r="F492" s="240" t="s">
        <v>925</v>
      </c>
      <c r="G492" s="238"/>
      <c r="H492" s="239" t="s">
        <v>1</v>
      </c>
      <c r="I492" s="241"/>
      <c r="J492" s="238"/>
      <c r="K492" s="238"/>
      <c r="L492" s="242"/>
      <c r="M492" s="243"/>
      <c r="N492" s="244"/>
      <c r="O492" s="244"/>
      <c r="P492" s="244"/>
      <c r="Q492" s="244"/>
      <c r="R492" s="244"/>
      <c r="S492" s="244"/>
      <c r="T492" s="24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6" t="s">
        <v>148</v>
      </c>
      <c r="AU492" s="246" t="s">
        <v>91</v>
      </c>
      <c r="AV492" s="13" t="s">
        <v>89</v>
      </c>
      <c r="AW492" s="13" t="s">
        <v>36</v>
      </c>
      <c r="AX492" s="13" t="s">
        <v>81</v>
      </c>
      <c r="AY492" s="246" t="s">
        <v>137</v>
      </c>
    </row>
    <row r="493" s="13" customFormat="1">
      <c r="A493" s="13"/>
      <c r="B493" s="237"/>
      <c r="C493" s="238"/>
      <c r="D493" s="232" t="s">
        <v>148</v>
      </c>
      <c r="E493" s="239" t="s">
        <v>1</v>
      </c>
      <c r="F493" s="240" t="s">
        <v>926</v>
      </c>
      <c r="G493" s="238"/>
      <c r="H493" s="239" t="s">
        <v>1</v>
      </c>
      <c r="I493" s="241"/>
      <c r="J493" s="238"/>
      <c r="K493" s="238"/>
      <c r="L493" s="242"/>
      <c r="M493" s="243"/>
      <c r="N493" s="244"/>
      <c r="O493" s="244"/>
      <c r="P493" s="244"/>
      <c r="Q493" s="244"/>
      <c r="R493" s="244"/>
      <c r="S493" s="244"/>
      <c r="T493" s="24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6" t="s">
        <v>148</v>
      </c>
      <c r="AU493" s="246" t="s">
        <v>91</v>
      </c>
      <c r="AV493" s="13" t="s">
        <v>89</v>
      </c>
      <c r="AW493" s="13" t="s">
        <v>36</v>
      </c>
      <c r="AX493" s="13" t="s">
        <v>81</v>
      </c>
      <c r="AY493" s="246" t="s">
        <v>137</v>
      </c>
    </row>
    <row r="494" s="13" customFormat="1">
      <c r="A494" s="13"/>
      <c r="B494" s="237"/>
      <c r="C494" s="238"/>
      <c r="D494" s="232" t="s">
        <v>148</v>
      </c>
      <c r="E494" s="239" t="s">
        <v>1</v>
      </c>
      <c r="F494" s="240" t="s">
        <v>927</v>
      </c>
      <c r="G494" s="238"/>
      <c r="H494" s="239" t="s">
        <v>1</v>
      </c>
      <c r="I494" s="241"/>
      <c r="J494" s="238"/>
      <c r="K494" s="238"/>
      <c r="L494" s="242"/>
      <c r="M494" s="243"/>
      <c r="N494" s="244"/>
      <c r="O494" s="244"/>
      <c r="P494" s="244"/>
      <c r="Q494" s="244"/>
      <c r="R494" s="244"/>
      <c r="S494" s="244"/>
      <c r="T494" s="24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6" t="s">
        <v>148</v>
      </c>
      <c r="AU494" s="246" t="s">
        <v>91</v>
      </c>
      <c r="AV494" s="13" t="s">
        <v>89</v>
      </c>
      <c r="AW494" s="13" t="s">
        <v>36</v>
      </c>
      <c r="AX494" s="13" t="s">
        <v>81</v>
      </c>
      <c r="AY494" s="246" t="s">
        <v>137</v>
      </c>
    </row>
    <row r="495" s="13" customFormat="1">
      <c r="A495" s="13"/>
      <c r="B495" s="237"/>
      <c r="C495" s="238"/>
      <c r="D495" s="232" t="s">
        <v>148</v>
      </c>
      <c r="E495" s="239" t="s">
        <v>1</v>
      </c>
      <c r="F495" s="240" t="s">
        <v>928</v>
      </c>
      <c r="G495" s="238"/>
      <c r="H495" s="239" t="s">
        <v>1</v>
      </c>
      <c r="I495" s="241"/>
      <c r="J495" s="238"/>
      <c r="K495" s="238"/>
      <c r="L495" s="242"/>
      <c r="M495" s="243"/>
      <c r="N495" s="244"/>
      <c r="O495" s="244"/>
      <c r="P495" s="244"/>
      <c r="Q495" s="244"/>
      <c r="R495" s="244"/>
      <c r="S495" s="244"/>
      <c r="T495" s="24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6" t="s">
        <v>148</v>
      </c>
      <c r="AU495" s="246" t="s">
        <v>91</v>
      </c>
      <c r="AV495" s="13" t="s">
        <v>89</v>
      </c>
      <c r="AW495" s="13" t="s">
        <v>36</v>
      </c>
      <c r="AX495" s="13" t="s">
        <v>81</v>
      </c>
      <c r="AY495" s="246" t="s">
        <v>137</v>
      </c>
    </row>
    <row r="496" s="13" customFormat="1">
      <c r="A496" s="13"/>
      <c r="B496" s="237"/>
      <c r="C496" s="238"/>
      <c r="D496" s="232" t="s">
        <v>148</v>
      </c>
      <c r="E496" s="239" t="s">
        <v>1</v>
      </c>
      <c r="F496" s="240" t="s">
        <v>929</v>
      </c>
      <c r="G496" s="238"/>
      <c r="H496" s="239" t="s">
        <v>1</v>
      </c>
      <c r="I496" s="241"/>
      <c r="J496" s="238"/>
      <c r="K496" s="238"/>
      <c r="L496" s="242"/>
      <c r="M496" s="243"/>
      <c r="N496" s="244"/>
      <c r="O496" s="244"/>
      <c r="P496" s="244"/>
      <c r="Q496" s="244"/>
      <c r="R496" s="244"/>
      <c r="S496" s="244"/>
      <c r="T496" s="24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6" t="s">
        <v>148</v>
      </c>
      <c r="AU496" s="246" t="s">
        <v>91</v>
      </c>
      <c r="AV496" s="13" t="s">
        <v>89</v>
      </c>
      <c r="AW496" s="13" t="s">
        <v>36</v>
      </c>
      <c r="AX496" s="13" t="s">
        <v>81</v>
      </c>
      <c r="AY496" s="246" t="s">
        <v>137</v>
      </c>
    </row>
    <row r="497" s="13" customFormat="1">
      <c r="A497" s="13"/>
      <c r="B497" s="237"/>
      <c r="C497" s="238"/>
      <c r="D497" s="232" t="s">
        <v>148</v>
      </c>
      <c r="E497" s="239" t="s">
        <v>1</v>
      </c>
      <c r="F497" s="240" t="s">
        <v>930</v>
      </c>
      <c r="G497" s="238"/>
      <c r="H497" s="239" t="s">
        <v>1</v>
      </c>
      <c r="I497" s="241"/>
      <c r="J497" s="238"/>
      <c r="K497" s="238"/>
      <c r="L497" s="242"/>
      <c r="M497" s="243"/>
      <c r="N497" s="244"/>
      <c r="O497" s="244"/>
      <c r="P497" s="244"/>
      <c r="Q497" s="244"/>
      <c r="R497" s="244"/>
      <c r="S497" s="244"/>
      <c r="T497" s="24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6" t="s">
        <v>148</v>
      </c>
      <c r="AU497" s="246" t="s">
        <v>91</v>
      </c>
      <c r="AV497" s="13" t="s">
        <v>89</v>
      </c>
      <c r="AW497" s="13" t="s">
        <v>36</v>
      </c>
      <c r="AX497" s="13" t="s">
        <v>81</v>
      </c>
      <c r="AY497" s="246" t="s">
        <v>137</v>
      </c>
    </row>
    <row r="498" s="13" customFormat="1">
      <c r="A498" s="13"/>
      <c r="B498" s="237"/>
      <c r="C498" s="238"/>
      <c r="D498" s="232" t="s">
        <v>148</v>
      </c>
      <c r="E498" s="239" t="s">
        <v>1</v>
      </c>
      <c r="F498" s="240" t="s">
        <v>931</v>
      </c>
      <c r="G498" s="238"/>
      <c r="H498" s="239" t="s">
        <v>1</v>
      </c>
      <c r="I498" s="241"/>
      <c r="J498" s="238"/>
      <c r="K498" s="238"/>
      <c r="L498" s="242"/>
      <c r="M498" s="243"/>
      <c r="N498" s="244"/>
      <c r="O498" s="244"/>
      <c r="P498" s="244"/>
      <c r="Q498" s="244"/>
      <c r="R498" s="244"/>
      <c r="S498" s="244"/>
      <c r="T498" s="24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6" t="s">
        <v>148</v>
      </c>
      <c r="AU498" s="246" t="s">
        <v>91</v>
      </c>
      <c r="AV498" s="13" t="s">
        <v>89</v>
      </c>
      <c r="AW498" s="13" t="s">
        <v>36</v>
      </c>
      <c r="AX498" s="13" t="s">
        <v>81</v>
      </c>
      <c r="AY498" s="246" t="s">
        <v>137</v>
      </c>
    </row>
    <row r="499" s="13" customFormat="1">
      <c r="A499" s="13"/>
      <c r="B499" s="237"/>
      <c r="C499" s="238"/>
      <c r="D499" s="232" t="s">
        <v>148</v>
      </c>
      <c r="E499" s="239" t="s">
        <v>1</v>
      </c>
      <c r="F499" s="240" t="s">
        <v>932</v>
      </c>
      <c r="G499" s="238"/>
      <c r="H499" s="239" t="s">
        <v>1</v>
      </c>
      <c r="I499" s="241"/>
      <c r="J499" s="238"/>
      <c r="K499" s="238"/>
      <c r="L499" s="242"/>
      <c r="M499" s="243"/>
      <c r="N499" s="244"/>
      <c r="O499" s="244"/>
      <c r="P499" s="244"/>
      <c r="Q499" s="244"/>
      <c r="R499" s="244"/>
      <c r="S499" s="244"/>
      <c r="T499" s="24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6" t="s">
        <v>148</v>
      </c>
      <c r="AU499" s="246" t="s">
        <v>91</v>
      </c>
      <c r="AV499" s="13" t="s">
        <v>89</v>
      </c>
      <c r="AW499" s="13" t="s">
        <v>36</v>
      </c>
      <c r="AX499" s="13" t="s">
        <v>81</v>
      </c>
      <c r="AY499" s="246" t="s">
        <v>137</v>
      </c>
    </row>
    <row r="500" s="13" customFormat="1">
      <c r="A500" s="13"/>
      <c r="B500" s="237"/>
      <c r="C500" s="238"/>
      <c r="D500" s="232" t="s">
        <v>148</v>
      </c>
      <c r="E500" s="239" t="s">
        <v>1</v>
      </c>
      <c r="F500" s="240" t="s">
        <v>933</v>
      </c>
      <c r="G500" s="238"/>
      <c r="H500" s="239" t="s">
        <v>1</v>
      </c>
      <c r="I500" s="241"/>
      <c r="J500" s="238"/>
      <c r="K500" s="238"/>
      <c r="L500" s="242"/>
      <c r="M500" s="243"/>
      <c r="N500" s="244"/>
      <c r="O500" s="244"/>
      <c r="P500" s="244"/>
      <c r="Q500" s="244"/>
      <c r="R500" s="244"/>
      <c r="S500" s="244"/>
      <c r="T500" s="24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6" t="s">
        <v>148</v>
      </c>
      <c r="AU500" s="246" t="s">
        <v>91</v>
      </c>
      <c r="AV500" s="13" t="s">
        <v>89</v>
      </c>
      <c r="AW500" s="13" t="s">
        <v>36</v>
      </c>
      <c r="AX500" s="13" t="s">
        <v>81</v>
      </c>
      <c r="AY500" s="246" t="s">
        <v>137</v>
      </c>
    </row>
    <row r="501" s="13" customFormat="1">
      <c r="A501" s="13"/>
      <c r="B501" s="237"/>
      <c r="C501" s="238"/>
      <c r="D501" s="232" t="s">
        <v>148</v>
      </c>
      <c r="E501" s="239" t="s">
        <v>1</v>
      </c>
      <c r="F501" s="240" t="s">
        <v>934</v>
      </c>
      <c r="G501" s="238"/>
      <c r="H501" s="239" t="s">
        <v>1</v>
      </c>
      <c r="I501" s="241"/>
      <c r="J501" s="238"/>
      <c r="K501" s="238"/>
      <c r="L501" s="242"/>
      <c r="M501" s="243"/>
      <c r="N501" s="244"/>
      <c r="O501" s="244"/>
      <c r="P501" s="244"/>
      <c r="Q501" s="244"/>
      <c r="R501" s="244"/>
      <c r="S501" s="244"/>
      <c r="T501" s="24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6" t="s">
        <v>148</v>
      </c>
      <c r="AU501" s="246" t="s">
        <v>91</v>
      </c>
      <c r="AV501" s="13" t="s">
        <v>89</v>
      </c>
      <c r="AW501" s="13" t="s">
        <v>36</v>
      </c>
      <c r="AX501" s="13" t="s">
        <v>81</v>
      </c>
      <c r="AY501" s="246" t="s">
        <v>137</v>
      </c>
    </row>
    <row r="502" s="13" customFormat="1">
      <c r="A502" s="13"/>
      <c r="B502" s="237"/>
      <c r="C502" s="238"/>
      <c r="D502" s="232" t="s">
        <v>148</v>
      </c>
      <c r="E502" s="239" t="s">
        <v>1</v>
      </c>
      <c r="F502" s="240" t="s">
        <v>933</v>
      </c>
      <c r="G502" s="238"/>
      <c r="H502" s="239" t="s">
        <v>1</v>
      </c>
      <c r="I502" s="241"/>
      <c r="J502" s="238"/>
      <c r="K502" s="238"/>
      <c r="L502" s="242"/>
      <c r="M502" s="243"/>
      <c r="N502" s="244"/>
      <c r="O502" s="244"/>
      <c r="P502" s="244"/>
      <c r="Q502" s="244"/>
      <c r="R502" s="244"/>
      <c r="S502" s="244"/>
      <c r="T502" s="24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6" t="s">
        <v>148</v>
      </c>
      <c r="AU502" s="246" t="s">
        <v>91</v>
      </c>
      <c r="AV502" s="13" t="s">
        <v>89</v>
      </c>
      <c r="AW502" s="13" t="s">
        <v>36</v>
      </c>
      <c r="AX502" s="13" t="s">
        <v>81</v>
      </c>
      <c r="AY502" s="246" t="s">
        <v>137</v>
      </c>
    </row>
    <row r="503" s="13" customFormat="1">
      <c r="A503" s="13"/>
      <c r="B503" s="237"/>
      <c r="C503" s="238"/>
      <c r="D503" s="232" t="s">
        <v>148</v>
      </c>
      <c r="E503" s="239" t="s">
        <v>1</v>
      </c>
      <c r="F503" s="240" t="s">
        <v>935</v>
      </c>
      <c r="G503" s="238"/>
      <c r="H503" s="239" t="s">
        <v>1</v>
      </c>
      <c r="I503" s="241"/>
      <c r="J503" s="238"/>
      <c r="K503" s="238"/>
      <c r="L503" s="242"/>
      <c r="M503" s="243"/>
      <c r="N503" s="244"/>
      <c r="O503" s="244"/>
      <c r="P503" s="244"/>
      <c r="Q503" s="244"/>
      <c r="R503" s="244"/>
      <c r="S503" s="244"/>
      <c r="T503" s="24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6" t="s">
        <v>148</v>
      </c>
      <c r="AU503" s="246" t="s">
        <v>91</v>
      </c>
      <c r="AV503" s="13" t="s">
        <v>89</v>
      </c>
      <c r="AW503" s="13" t="s">
        <v>36</v>
      </c>
      <c r="AX503" s="13" t="s">
        <v>81</v>
      </c>
      <c r="AY503" s="246" t="s">
        <v>137</v>
      </c>
    </row>
    <row r="504" s="13" customFormat="1">
      <c r="A504" s="13"/>
      <c r="B504" s="237"/>
      <c r="C504" s="238"/>
      <c r="D504" s="232" t="s">
        <v>148</v>
      </c>
      <c r="E504" s="239" t="s">
        <v>1</v>
      </c>
      <c r="F504" s="240" t="s">
        <v>936</v>
      </c>
      <c r="G504" s="238"/>
      <c r="H504" s="239" t="s">
        <v>1</v>
      </c>
      <c r="I504" s="241"/>
      <c r="J504" s="238"/>
      <c r="K504" s="238"/>
      <c r="L504" s="242"/>
      <c r="M504" s="243"/>
      <c r="N504" s="244"/>
      <c r="O504" s="244"/>
      <c r="P504" s="244"/>
      <c r="Q504" s="244"/>
      <c r="R504" s="244"/>
      <c r="S504" s="244"/>
      <c r="T504" s="24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6" t="s">
        <v>148</v>
      </c>
      <c r="AU504" s="246" t="s">
        <v>91</v>
      </c>
      <c r="AV504" s="13" t="s">
        <v>89</v>
      </c>
      <c r="AW504" s="13" t="s">
        <v>36</v>
      </c>
      <c r="AX504" s="13" t="s">
        <v>81</v>
      </c>
      <c r="AY504" s="246" t="s">
        <v>137</v>
      </c>
    </row>
    <row r="505" s="13" customFormat="1">
      <c r="A505" s="13"/>
      <c r="B505" s="237"/>
      <c r="C505" s="238"/>
      <c r="D505" s="232" t="s">
        <v>148</v>
      </c>
      <c r="E505" s="239" t="s">
        <v>1</v>
      </c>
      <c r="F505" s="240" t="s">
        <v>937</v>
      </c>
      <c r="G505" s="238"/>
      <c r="H505" s="239" t="s">
        <v>1</v>
      </c>
      <c r="I505" s="241"/>
      <c r="J505" s="238"/>
      <c r="K505" s="238"/>
      <c r="L505" s="242"/>
      <c r="M505" s="243"/>
      <c r="N505" s="244"/>
      <c r="O505" s="244"/>
      <c r="P505" s="244"/>
      <c r="Q505" s="244"/>
      <c r="R505" s="244"/>
      <c r="S505" s="244"/>
      <c r="T505" s="24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6" t="s">
        <v>148</v>
      </c>
      <c r="AU505" s="246" t="s">
        <v>91</v>
      </c>
      <c r="AV505" s="13" t="s">
        <v>89</v>
      </c>
      <c r="AW505" s="13" t="s">
        <v>36</v>
      </c>
      <c r="AX505" s="13" t="s">
        <v>81</v>
      </c>
      <c r="AY505" s="246" t="s">
        <v>137</v>
      </c>
    </row>
    <row r="506" s="13" customFormat="1">
      <c r="A506" s="13"/>
      <c r="B506" s="237"/>
      <c r="C506" s="238"/>
      <c r="D506" s="232" t="s">
        <v>148</v>
      </c>
      <c r="E506" s="239" t="s">
        <v>1</v>
      </c>
      <c r="F506" s="240" t="s">
        <v>938</v>
      </c>
      <c r="G506" s="238"/>
      <c r="H506" s="239" t="s">
        <v>1</v>
      </c>
      <c r="I506" s="241"/>
      <c r="J506" s="238"/>
      <c r="K506" s="238"/>
      <c r="L506" s="242"/>
      <c r="M506" s="243"/>
      <c r="N506" s="244"/>
      <c r="O506" s="244"/>
      <c r="P506" s="244"/>
      <c r="Q506" s="244"/>
      <c r="R506" s="244"/>
      <c r="S506" s="244"/>
      <c r="T506" s="24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6" t="s">
        <v>148</v>
      </c>
      <c r="AU506" s="246" t="s">
        <v>91</v>
      </c>
      <c r="AV506" s="13" t="s">
        <v>89</v>
      </c>
      <c r="AW506" s="13" t="s">
        <v>36</v>
      </c>
      <c r="AX506" s="13" t="s">
        <v>81</v>
      </c>
      <c r="AY506" s="246" t="s">
        <v>137</v>
      </c>
    </row>
    <row r="507" s="13" customFormat="1">
      <c r="A507" s="13"/>
      <c r="B507" s="237"/>
      <c r="C507" s="238"/>
      <c r="D507" s="232" t="s">
        <v>148</v>
      </c>
      <c r="E507" s="239" t="s">
        <v>1</v>
      </c>
      <c r="F507" s="240" t="s">
        <v>939</v>
      </c>
      <c r="G507" s="238"/>
      <c r="H507" s="239" t="s">
        <v>1</v>
      </c>
      <c r="I507" s="241"/>
      <c r="J507" s="238"/>
      <c r="K507" s="238"/>
      <c r="L507" s="242"/>
      <c r="M507" s="243"/>
      <c r="N507" s="244"/>
      <c r="O507" s="244"/>
      <c r="P507" s="244"/>
      <c r="Q507" s="244"/>
      <c r="R507" s="244"/>
      <c r="S507" s="244"/>
      <c r="T507" s="24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6" t="s">
        <v>148</v>
      </c>
      <c r="AU507" s="246" t="s">
        <v>91</v>
      </c>
      <c r="AV507" s="13" t="s">
        <v>89</v>
      </c>
      <c r="AW507" s="13" t="s">
        <v>36</v>
      </c>
      <c r="AX507" s="13" t="s">
        <v>81</v>
      </c>
      <c r="AY507" s="246" t="s">
        <v>137</v>
      </c>
    </row>
    <row r="508" s="13" customFormat="1">
      <c r="A508" s="13"/>
      <c r="B508" s="237"/>
      <c r="C508" s="238"/>
      <c r="D508" s="232" t="s">
        <v>148</v>
      </c>
      <c r="E508" s="239" t="s">
        <v>1</v>
      </c>
      <c r="F508" s="240" t="s">
        <v>940</v>
      </c>
      <c r="G508" s="238"/>
      <c r="H508" s="239" t="s">
        <v>1</v>
      </c>
      <c r="I508" s="241"/>
      <c r="J508" s="238"/>
      <c r="K508" s="238"/>
      <c r="L508" s="242"/>
      <c r="M508" s="243"/>
      <c r="N508" s="244"/>
      <c r="O508" s="244"/>
      <c r="P508" s="244"/>
      <c r="Q508" s="244"/>
      <c r="R508" s="244"/>
      <c r="S508" s="244"/>
      <c r="T508" s="24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6" t="s">
        <v>148</v>
      </c>
      <c r="AU508" s="246" t="s">
        <v>91</v>
      </c>
      <c r="AV508" s="13" t="s">
        <v>89</v>
      </c>
      <c r="AW508" s="13" t="s">
        <v>36</v>
      </c>
      <c r="AX508" s="13" t="s">
        <v>81</v>
      </c>
      <c r="AY508" s="246" t="s">
        <v>137</v>
      </c>
    </row>
    <row r="509" s="13" customFormat="1">
      <c r="A509" s="13"/>
      <c r="B509" s="237"/>
      <c r="C509" s="238"/>
      <c r="D509" s="232" t="s">
        <v>148</v>
      </c>
      <c r="E509" s="239" t="s">
        <v>1</v>
      </c>
      <c r="F509" s="240" t="s">
        <v>941</v>
      </c>
      <c r="G509" s="238"/>
      <c r="H509" s="239" t="s">
        <v>1</v>
      </c>
      <c r="I509" s="241"/>
      <c r="J509" s="238"/>
      <c r="K509" s="238"/>
      <c r="L509" s="242"/>
      <c r="M509" s="243"/>
      <c r="N509" s="244"/>
      <c r="O509" s="244"/>
      <c r="P509" s="244"/>
      <c r="Q509" s="244"/>
      <c r="R509" s="244"/>
      <c r="S509" s="244"/>
      <c r="T509" s="24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6" t="s">
        <v>148</v>
      </c>
      <c r="AU509" s="246" t="s">
        <v>91</v>
      </c>
      <c r="AV509" s="13" t="s">
        <v>89</v>
      </c>
      <c r="AW509" s="13" t="s">
        <v>36</v>
      </c>
      <c r="AX509" s="13" t="s">
        <v>81</v>
      </c>
      <c r="AY509" s="246" t="s">
        <v>137</v>
      </c>
    </row>
    <row r="510" s="13" customFormat="1">
      <c r="A510" s="13"/>
      <c r="B510" s="237"/>
      <c r="C510" s="238"/>
      <c r="D510" s="232" t="s">
        <v>148</v>
      </c>
      <c r="E510" s="239" t="s">
        <v>1</v>
      </c>
      <c r="F510" s="240" t="s">
        <v>942</v>
      </c>
      <c r="G510" s="238"/>
      <c r="H510" s="239" t="s">
        <v>1</v>
      </c>
      <c r="I510" s="241"/>
      <c r="J510" s="238"/>
      <c r="K510" s="238"/>
      <c r="L510" s="242"/>
      <c r="M510" s="243"/>
      <c r="N510" s="244"/>
      <c r="O510" s="244"/>
      <c r="P510" s="244"/>
      <c r="Q510" s="244"/>
      <c r="R510" s="244"/>
      <c r="S510" s="244"/>
      <c r="T510" s="24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6" t="s">
        <v>148</v>
      </c>
      <c r="AU510" s="246" t="s">
        <v>91</v>
      </c>
      <c r="AV510" s="13" t="s">
        <v>89</v>
      </c>
      <c r="AW510" s="13" t="s">
        <v>36</v>
      </c>
      <c r="AX510" s="13" t="s">
        <v>81</v>
      </c>
      <c r="AY510" s="246" t="s">
        <v>137</v>
      </c>
    </row>
    <row r="511" s="13" customFormat="1">
      <c r="A511" s="13"/>
      <c r="B511" s="237"/>
      <c r="C511" s="238"/>
      <c r="D511" s="232" t="s">
        <v>148</v>
      </c>
      <c r="E511" s="239" t="s">
        <v>1</v>
      </c>
      <c r="F511" s="240" t="s">
        <v>943</v>
      </c>
      <c r="G511" s="238"/>
      <c r="H511" s="239" t="s">
        <v>1</v>
      </c>
      <c r="I511" s="241"/>
      <c r="J511" s="238"/>
      <c r="K511" s="238"/>
      <c r="L511" s="242"/>
      <c r="M511" s="243"/>
      <c r="N511" s="244"/>
      <c r="O511" s="244"/>
      <c r="P511" s="244"/>
      <c r="Q511" s="244"/>
      <c r="R511" s="244"/>
      <c r="S511" s="244"/>
      <c r="T511" s="24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6" t="s">
        <v>148</v>
      </c>
      <c r="AU511" s="246" t="s">
        <v>91</v>
      </c>
      <c r="AV511" s="13" t="s">
        <v>89</v>
      </c>
      <c r="AW511" s="13" t="s">
        <v>36</v>
      </c>
      <c r="AX511" s="13" t="s">
        <v>81</v>
      </c>
      <c r="AY511" s="246" t="s">
        <v>137</v>
      </c>
    </row>
    <row r="512" s="14" customFormat="1">
      <c r="A512" s="14"/>
      <c r="B512" s="247"/>
      <c r="C512" s="248"/>
      <c r="D512" s="232" t="s">
        <v>148</v>
      </c>
      <c r="E512" s="249" t="s">
        <v>1</v>
      </c>
      <c r="F512" s="250" t="s">
        <v>89</v>
      </c>
      <c r="G512" s="248"/>
      <c r="H512" s="251">
        <v>1</v>
      </c>
      <c r="I512" s="252"/>
      <c r="J512" s="248"/>
      <c r="K512" s="248"/>
      <c r="L512" s="253"/>
      <c r="M512" s="254"/>
      <c r="N512" s="255"/>
      <c r="O512" s="255"/>
      <c r="P512" s="255"/>
      <c r="Q512" s="255"/>
      <c r="R512" s="255"/>
      <c r="S512" s="255"/>
      <c r="T512" s="25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7" t="s">
        <v>148</v>
      </c>
      <c r="AU512" s="257" t="s">
        <v>91</v>
      </c>
      <c r="AV512" s="14" t="s">
        <v>91</v>
      </c>
      <c r="AW512" s="14" t="s">
        <v>36</v>
      </c>
      <c r="AX512" s="14" t="s">
        <v>89</v>
      </c>
      <c r="AY512" s="257" t="s">
        <v>137</v>
      </c>
    </row>
    <row r="513" s="12" customFormat="1" ht="22.8" customHeight="1">
      <c r="A513" s="12"/>
      <c r="B513" s="203"/>
      <c r="C513" s="204"/>
      <c r="D513" s="205" t="s">
        <v>80</v>
      </c>
      <c r="E513" s="217" t="s">
        <v>200</v>
      </c>
      <c r="F513" s="217" t="s">
        <v>944</v>
      </c>
      <c r="G513" s="204"/>
      <c r="H513" s="204"/>
      <c r="I513" s="207"/>
      <c r="J513" s="218">
        <f>BK513</f>
        <v>0</v>
      </c>
      <c r="K513" s="204"/>
      <c r="L513" s="209"/>
      <c r="M513" s="210"/>
      <c r="N513" s="211"/>
      <c r="O513" s="211"/>
      <c r="P513" s="212">
        <f>SUM(P514:P533)</f>
        <v>0</v>
      </c>
      <c r="Q513" s="211"/>
      <c r="R513" s="212">
        <f>SUM(R514:R533)</f>
        <v>0.12843740000000001</v>
      </c>
      <c r="S513" s="211"/>
      <c r="T513" s="213">
        <f>SUM(T514:T533)</f>
        <v>0.046606000000000009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14" t="s">
        <v>89</v>
      </c>
      <c r="AT513" s="215" t="s">
        <v>80</v>
      </c>
      <c r="AU513" s="215" t="s">
        <v>89</v>
      </c>
      <c r="AY513" s="214" t="s">
        <v>137</v>
      </c>
      <c r="BK513" s="216">
        <f>SUM(BK514:BK533)</f>
        <v>0</v>
      </c>
    </row>
    <row r="514" s="2" customFormat="1" ht="37.8" customHeight="1">
      <c r="A514" s="39"/>
      <c r="B514" s="40"/>
      <c r="C514" s="219" t="s">
        <v>945</v>
      </c>
      <c r="D514" s="219" t="s">
        <v>139</v>
      </c>
      <c r="E514" s="220" t="s">
        <v>946</v>
      </c>
      <c r="F514" s="221" t="s">
        <v>947</v>
      </c>
      <c r="G514" s="222" t="s">
        <v>203</v>
      </c>
      <c r="H514" s="223">
        <v>362.63999999999999</v>
      </c>
      <c r="I514" s="224"/>
      <c r="J514" s="225">
        <f>ROUND(I514*H514,2)</f>
        <v>0</v>
      </c>
      <c r="K514" s="221" t="s">
        <v>143</v>
      </c>
      <c r="L514" s="45"/>
      <c r="M514" s="226" t="s">
        <v>1</v>
      </c>
      <c r="N514" s="227" t="s">
        <v>46</v>
      </c>
      <c r="O514" s="92"/>
      <c r="P514" s="228">
        <f>O514*H514</f>
        <v>0</v>
      </c>
      <c r="Q514" s="228">
        <v>1.0000000000000001E-05</v>
      </c>
      <c r="R514" s="228">
        <f>Q514*H514</f>
        <v>0.0036264000000000001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144</v>
      </c>
      <c r="AT514" s="230" t="s">
        <v>139</v>
      </c>
      <c r="AU514" s="230" t="s">
        <v>91</v>
      </c>
      <c r="AY514" s="18" t="s">
        <v>137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89</v>
      </c>
      <c r="BK514" s="231">
        <f>ROUND(I514*H514,2)</f>
        <v>0</v>
      </c>
      <c r="BL514" s="18" t="s">
        <v>144</v>
      </c>
      <c r="BM514" s="230" t="s">
        <v>948</v>
      </c>
    </row>
    <row r="515" s="14" customFormat="1">
      <c r="A515" s="14"/>
      <c r="B515" s="247"/>
      <c r="C515" s="248"/>
      <c r="D515" s="232" t="s">
        <v>148</v>
      </c>
      <c r="E515" s="249" t="s">
        <v>1</v>
      </c>
      <c r="F515" s="250" t="s">
        <v>949</v>
      </c>
      <c r="G515" s="248"/>
      <c r="H515" s="251">
        <v>334.57999999999998</v>
      </c>
      <c r="I515" s="252"/>
      <c r="J515" s="248"/>
      <c r="K515" s="248"/>
      <c r="L515" s="253"/>
      <c r="M515" s="254"/>
      <c r="N515" s="255"/>
      <c r="O515" s="255"/>
      <c r="P515" s="255"/>
      <c r="Q515" s="255"/>
      <c r="R515" s="255"/>
      <c r="S515" s="255"/>
      <c r="T515" s="25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7" t="s">
        <v>148</v>
      </c>
      <c r="AU515" s="257" t="s">
        <v>91</v>
      </c>
      <c r="AV515" s="14" t="s">
        <v>91</v>
      </c>
      <c r="AW515" s="14" t="s">
        <v>36</v>
      </c>
      <c r="AX515" s="14" t="s">
        <v>81</v>
      </c>
      <c r="AY515" s="257" t="s">
        <v>137</v>
      </c>
    </row>
    <row r="516" s="14" customFormat="1">
      <c r="A516" s="14"/>
      <c r="B516" s="247"/>
      <c r="C516" s="248"/>
      <c r="D516" s="232" t="s">
        <v>148</v>
      </c>
      <c r="E516" s="249" t="s">
        <v>1</v>
      </c>
      <c r="F516" s="250" t="s">
        <v>950</v>
      </c>
      <c r="G516" s="248"/>
      <c r="H516" s="251">
        <v>28.059999999999999</v>
      </c>
      <c r="I516" s="252"/>
      <c r="J516" s="248"/>
      <c r="K516" s="248"/>
      <c r="L516" s="253"/>
      <c r="M516" s="254"/>
      <c r="N516" s="255"/>
      <c r="O516" s="255"/>
      <c r="P516" s="255"/>
      <c r="Q516" s="255"/>
      <c r="R516" s="255"/>
      <c r="S516" s="255"/>
      <c r="T516" s="256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7" t="s">
        <v>148</v>
      </c>
      <c r="AU516" s="257" t="s">
        <v>91</v>
      </c>
      <c r="AV516" s="14" t="s">
        <v>91</v>
      </c>
      <c r="AW516" s="14" t="s">
        <v>36</v>
      </c>
      <c r="AX516" s="14" t="s">
        <v>81</v>
      </c>
      <c r="AY516" s="257" t="s">
        <v>137</v>
      </c>
    </row>
    <row r="517" s="15" customFormat="1">
      <c r="A517" s="15"/>
      <c r="B517" s="258"/>
      <c r="C517" s="259"/>
      <c r="D517" s="232" t="s">
        <v>148</v>
      </c>
      <c r="E517" s="260" t="s">
        <v>1</v>
      </c>
      <c r="F517" s="261" t="s">
        <v>155</v>
      </c>
      <c r="G517" s="259"/>
      <c r="H517" s="262">
        <v>362.63999999999999</v>
      </c>
      <c r="I517" s="263"/>
      <c r="J517" s="259"/>
      <c r="K517" s="259"/>
      <c r="L517" s="264"/>
      <c r="M517" s="265"/>
      <c r="N517" s="266"/>
      <c r="O517" s="266"/>
      <c r="P517" s="266"/>
      <c r="Q517" s="266"/>
      <c r="R517" s="266"/>
      <c r="S517" s="266"/>
      <c r="T517" s="267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8" t="s">
        <v>148</v>
      </c>
      <c r="AU517" s="268" t="s">
        <v>91</v>
      </c>
      <c r="AV517" s="15" t="s">
        <v>144</v>
      </c>
      <c r="AW517" s="15" t="s">
        <v>36</v>
      </c>
      <c r="AX517" s="15" t="s">
        <v>89</v>
      </c>
      <c r="AY517" s="268" t="s">
        <v>137</v>
      </c>
    </row>
    <row r="518" s="2" customFormat="1" ht="55.5" customHeight="1">
      <c r="A518" s="39"/>
      <c r="B518" s="40"/>
      <c r="C518" s="219" t="s">
        <v>951</v>
      </c>
      <c r="D518" s="219" t="s">
        <v>139</v>
      </c>
      <c r="E518" s="220" t="s">
        <v>952</v>
      </c>
      <c r="F518" s="221" t="s">
        <v>953</v>
      </c>
      <c r="G518" s="222" t="s">
        <v>203</v>
      </c>
      <c r="H518" s="223">
        <v>362.63999999999999</v>
      </c>
      <c r="I518" s="224"/>
      <c r="J518" s="225">
        <f>ROUND(I518*H518,2)</f>
        <v>0</v>
      </c>
      <c r="K518" s="221" t="s">
        <v>143</v>
      </c>
      <c r="L518" s="45"/>
      <c r="M518" s="226" t="s">
        <v>1</v>
      </c>
      <c r="N518" s="227" t="s">
        <v>46</v>
      </c>
      <c r="O518" s="92"/>
      <c r="P518" s="228">
        <f>O518*H518</f>
        <v>0</v>
      </c>
      <c r="Q518" s="228">
        <v>0.00034000000000000002</v>
      </c>
      <c r="R518" s="228">
        <f>Q518*H518</f>
        <v>0.12329760000000001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144</v>
      </c>
      <c r="AT518" s="230" t="s">
        <v>139</v>
      </c>
      <c r="AU518" s="230" t="s">
        <v>91</v>
      </c>
      <c r="AY518" s="18" t="s">
        <v>137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89</v>
      </c>
      <c r="BK518" s="231">
        <f>ROUND(I518*H518,2)</f>
        <v>0</v>
      </c>
      <c r="BL518" s="18" t="s">
        <v>144</v>
      </c>
      <c r="BM518" s="230" t="s">
        <v>954</v>
      </c>
    </row>
    <row r="519" s="14" customFormat="1">
      <c r="A519" s="14"/>
      <c r="B519" s="247"/>
      <c r="C519" s="248"/>
      <c r="D519" s="232" t="s">
        <v>148</v>
      </c>
      <c r="E519" s="249" t="s">
        <v>1</v>
      </c>
      <c r="F519" s="250" t="s">
        <v>949</v>
      </c>
      <c r="G519" s="248"/>
      <c r="H519" s="251">
        <v>334.57999999999998</v>
      </c>
      <c r="I519" s="252"/>
      <c r="J519" s="248"/>
      <c r="K519" s="248"/>
      <c r="L519" s="253"/>
      <c r="M519" s="254"/>
      <c r="N519" s="255"/>
      <c r="O519" s="255"/>
      <c r="P519" s="255"/>
      <c r="Q519" s="255"/>
      <c r="R519" s="255"/>
      <c r="S519" s="255"/>
      <c r="T519" s="25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7" t="s">
        <v>148</v>
      </c>
      <c r="AU519" s="257" t="s">
        <v>91</v>
      </c>
      <c r="AV519" s="14" t="s">
        <v>91</v>
      </c>
      <c r="AW519" s="14" t="s">
        <v>36</v>
      </c>
      <c r="AX519" s="14" t="s">
        <v>81</v>
      </c>
      <c r="AY519" s="257" t="s">
        <v>137</v>
      </c>
    </row>
    <row r="520" s="14" customFormat="1">
      <c r="A520" s="14"/>
      <c r="B520" s="247"/>
      <c r="C520" s="248"/>
      <c r="D520" s="232" t="s">
        <v>148</v>
      </c>
      <c r="E520" s="249" t="s">
        <v>1</v>
      </c>
      <c r="F520" s="250" t="s">
        <v>950</v>
      </c>
      <c r="G520" s="248"/>
      <c r="H520" s="251">
        <v>28.059999999999999</v>
      </c>
      <c r="I520" s="252"/>
      <c r="J520" s="248"/>
      <c r="K520" s="248"/>
      <c r="L520" s="253"/>
      <c r="M520" s="254"/>
      <c r="N520" s="255"/>
      <c r="O520" s="255"/>
      <c r="P520" s="255"/>
      <c r="Q520" s="255"/>
      <c r="R520" s="255"/>
      <c r="S520" s="255"/>
      <c r="T520" s="25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7" t="s">
        <v>148</v>
      </c>
      <c r="AU520" s="257" t="s">
        <v>91</v>
      </c>
      <c r="AV520" s="14" t="s">
        <v>91</v>
      </c>
      <c r="AW520" s="14" t="s">
        <v>36</v>
      </c>
      <c r="AX520" s="14" t="s">
        <v>81</v>
      </c>
      <c r="AY520" s="257" t="s">
        <v>137</v>
      </c>
    </row>
    <row r="521" s="15" customFormat="1">
      <c r="A521" s="15"/>
      <c r="B521" s="258"/>
      <c r="C521" s="259"/>
      <c r="D521" s="232" t="s">
        <v>148</v>
      </c>
      <c r="E521" s="260" t="s">
        <v>1</v>
      </c>
      <c r="F521" s="261" t="s">
        <v>155</v>
      </c>
      <c r="G521" s="259"/>
      <c r="H521" s="262">
        <v>362.63999999999999</v>
      </c>
      <c r="I521" s="263"/>
      <c r="J521" s="259"/>
      <c r="K521" s="259"/>
      <c r="L521" s="264"/>
      <c r="M521" s="265"/>
      <c r="N521" s="266"/>
      <c r="O521" s="266"/>
      <c r="P521" s="266"/>
      <c r="Q521" s="266"/>
      <c r="R521" s="266"/>
      <c r="S521" s="266"/>
      <c r="T521" s="267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8" t="s">
        <v>148</v>
      </c>
      <c r="AU521" s="268" t="s">
        <v>91</v>
      </c>
      <c r="AV521" s="15" t="s">
        <v>144</v>
      </c>
      <c r="AW521" s="15" t="s">
        <v>36</v>
      </c>
      <c r="AX521" s="15" t="s">
        <v>89</v>
      </c>
      <c r="AY521" s="268" t="s">
        <v>137</v>
      </c>
    </row>
    <row r="522" s="2" customFormat="1" ht="37.8" customHeight="1">
      <c r="A522" s="39"/>
      <c r="B522" s="40"/>
      <c r="C522" s="219" t="s">
        <v>955</v>
      </c>
      <c r="D522" s="219" t="s">
        <v>139</v>
      </c>
      <c r="E522" s="220" t="s">
        <v>956</v>
      </c>
      <c r="F522" s="221" t="s">
        <v>957</v>
      </c>
      <c r="G522" s="222" t="s">
        <v>203</v>
      </c>
      <c r="H522" s="223">
        <v>362.63999999999999</v>
      </c>
      <c r="I522" s="224"/>
      <c r="J522" s="225">
        <f>ROUND(I522*H522,2)</f>
        <v>0</v>
      </c>
      <c r="K522" s="221" t="s">
        <v>143</v>
      </c>
      <c r="L522" s="45"/>
      <c r="M522" s="226" t="s">
        <v>1</v>
      </c>
      <c r="N522" s="227" t="s">
        <v>46</v>
      </c>
      <c r="O522" s="92"/>
      <c r="P522" s="228">
        <f>O522*H522</f>
        <v>0</v>
      </c>
      <c r="Q522" s="228">
        <v>0</v>
      </c>
      <c r="R522" s="228">
        <f>Q522*H522</f>
        <v>0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144</v>
      </c>
      <c r="AT522" s="230" t="s">
        <v>139</v>
      </c>
      <c r="AU522" s="230" t="s">
        <v>91</v>
      </c>
      <c r="AY522" s="18" t="s">
        <v>137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89</v>
      </c>
      <c r="BK522" s="231">
        <f>ROUND(I522*H522,2)</f>
        <v>0</v>
      </c>
      <c r="BL522" s="18" t="s">
        <v>144</v>
      </c>
      <c r="BM522" s="230" t="s">
        <v>958</v>
      </c>
    </row>
    <row r="523" s="14" customFormat="1">
      <c r="A523" s="14"/>
      <c r="B523" s="247"/>
      <c r="C523" s="248"/>
      <c r="D523" s="232" t="s">
        <v>148</v>
      </c>
      <c r="E523" s="249" t="s">
        <v>1</v>
      </c>
      <c r="F523" s="250" t="s">
        <v>949</v>
      </c>
      <c r="G523" s="248"/>
      <c r="H523" s="251">
        <v>334.57999999999998</v>
      </c>
      <c r="I523" s="252"/>
      <c r="J523" s="248"/>
      <c r="K523" s="248"/>
      <c r="L523" s="253"/>
      <c r="M523" s="254"/>
      <c r="N523" s="255"/>
      <c r="O523" s="255"/>
      <c r="P523" s="255"/>
      <c r="Q523" s="255"/>
      <c r="R523" s="255"/>
      <c r="S523" s="255"/>
      <c r="T523" s="25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7" t="s">
        <v>148</v>
      </c>
      <c r="AU523" s="257" t="s">
        <v>91</v>
      </c>
      <c r="AV523" s="14" t="s">
        <v>91</v>
      </c>
      <c r="AW523" s="14" t="s">
        <v>36</v>
      </c>
      <c r="AX523" s="14" t="s">
        <v>81</v>
      </c>
      <c r="AY523" s="257" t="s">
        <v>137</v>
      </c>
    </row>
    <row r="524" s="14" customFormat="1">
      <c r="A524" s="14"/>
      <c r="B524" s="247"/>
      <c r="C524" s="248"/>
      <c r="D524" s="232" t="s">
        <v>148</v>
      </c>
      <c r="E524" s="249" t="s">
        <v>1</v>
      </c>
      <c r="F524" s="250" t="s">
        <v>950</v>
      </c>
      <c r="G524" s="248"/>
      <c r="H524" s="251">
        <v>28.059999999999999</v>
      </c>
      <c r="I524" s="252"/>
      <c r="J524" s="248"/>
      <c r="K524" s="248"/>
      <c r="L524" s="253"/>
      <c r="M524" s="254"/>
      <c r="N524" s="255"/>
      <c r="O524" s="255"/>
      <c r="P524" s="255"/>
      <c r="Q524" s="255"/>
      <c r="R524" s="255"/>
      <c r="S524" s="255"/>
      <c r="T524" s="25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7" t="s">
        <v>148</v>
      </c>
      <c r="AU524" s="257" t="s">
        <v>91</v>
      </c>
      <c r="AV524" s="14" t="s">
        <v>91</v>
      </c>
      <c r="AW524" s="14" t="s">
        <v>36</v>
      </c>
      <c r="AX524" s="14" t="s">
        <v>81</v>
      </c>
      <c r="AY524" s="257" t="s">
        <v>137</v>
      </c>
    </row>
    <row r="525" s="15" customFormat="1">
      <c r="A525" s="15"/>
      <c r="B525" s="258"/>
      <c r="C525" s="259"/>
      <c r="D525" s="232" t="s">
        <v>148</v>
      </c>
      <c r="E525" s="260" t="s">
        <v>1</v>
      </c>
      <c r="F525" s="261" t="s">
        <v>155</v>
      </c>
      <c r="G525" s="259"/>
      <c r="H525" s="262">
        <v>362.63999999999999</v>
      </c>
      <c r="I525" s="263"/>
      <c r="J525" s="259"/>
      <c r="K525" s="259"/>
      <c r="L525" s="264"/>
      <c r="M525" s="265"/>
      <c r="N525" s="266"/>
      <c r="O525" s="266"/>
      <c r="P525" s="266"/>
      <c r="Q525" s="266"/>
      <c r="R525" s="266"/>
      <c r="S525" s="266"/>
      <c r="T525" s="267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8" t="s">
        <v>148</v>
      </c>
      <c r="AU525" s="268" t="s">
        <v>91</v>
      </c>
      <c r="AV525" s="15" t="s">
        <v>144</v>
      </c>
      <c r="AW525" s="15" t="s">
        <v>36</v>
      </c>
      <c r="AX525" s="15" t="s">
        <v>89</v>
      </c>
      <c r="AY525" s="268" t="s">
        <v>137</v>
      </c>
    </row>
    <row r="526" s="2" customFormat="1" ht="24.15" customHeight="1">
      <c r="A526" s="39"/>
      <c r="B526" s="40"/>
      <c r="C526" s="219" t="s">
        <v>959</v>
      </c>
      <c r="D526" s="219" t="s">
        <v>139</v>
      </c>
      <c r="E526" s="220" t="s">
        <v>960</v>
      </c>
      <c r="F526" s="221" t="s">
        <v>961</v>
      </c>
      <c r="G526" s="222" t="s">
        <v>203</v>
      </c>
      <c r="H526" s="223">
        <v>362.63999999999999</v>
      </c>
      <c r="I526" s="224"/>
      <c r="J526" s="225">
        <f>ROUND(I526*H526,2)</f>
        <v>0</v>
      </c>
      <c r="K526" s="221" t="s">
        <v>143</v>
      </c>
      <c r="L526" s="45"/>
      <c r="M526" s="226" t="s">
        <v>1</v>
      </c>
      <c r="N526" s="227" t="s">
        <v>46</v>
      </c>
      <c r="O526" s="92"/>
      <c r="P526" s="228">
        <f>O526*H526</f>
        <v>0</v>
      </c>
      <c r="Q526" s="228">
        <v>0</v>
      </c>
      <c r="R526" s="228">
        <f>Q526*H526</f>
        <v>0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144</v>
      </c>
      <c r="AT526" s="230" t="s">
        <v>139</v>
      </c>
      <c r="AU526" s="230" t="s">
        <v>91</v>
      </c>
      <c r="AY526" s="18" t="s">
        <v>137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89</v>
      </c>
      <c r="BK526" s="231">
        <f>ROUND(I526*H526,2)</f>
        <v>0</v>
      </c>
      <c r="BL526" s="18" t="s">
        <v>144</v>
      </c>
      <c r="BM526" s="230" t="s">
        <v>962</v>
      </c>
    </row>
    <row r="527" s="14" customFormat="1">
      <c r="A527" s="14"/>
      <c r="B527" s="247"/>
      <c r="C527" s="248"/>
      <c r="D527" s="232" t="s">
        <v>148</v>
      </c>
      <c r="E527" s="249" t="s">
        <v>1</v>
      </c>
      <c r="F527" s="250" t="s">
        <v>949</v>
      </c>
      <c r="G527" s="248"/>
      <c r="H527" s="251">
        <v>334.57999999999998</v>
      </c>
      <c r="I527" s="252"/>
      <c r="J527" s="248"/>
      <c r="K527" s="248"/>
      <c r="L527" s="253"/>
      <c r="M527" s="254"/>
      <c r="N527" s="255"/>
      <c r="O527" s="255"/>
      <c r="P527" s="255"/>
      <c r="Q527" s="255"/>
      <c r="R527" s="255"/>
      <c r="S527" s="255"/>
      <c r="T527" s="25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7" t="s">
        <v>148</v>
      </c>
      <c r="AU527" s="257" t="s">
        <v>91</v>
      </c>
      <c r="AV527" s="14" t="s">
        <v>91</v>
      </c>
      <c r="AW527" s="14" t="s">
        <v>36</v>
      </c>
      <c r="AX527" s="14" t="s">
        <v>81</v>
      </c>
      <c r="AY527" s="257" t="s">
        <v>137</v>
      </c>
    </row>
    <row r="528" s="14" customFormat="1">
      <c r="A528" s="14"/>
      <c r="B528" s="247"/>
      <c r="C528" s="248"/>
      <c r="D528" s="232" t="s">
        <v>148</v>
      </c>
      <c r="E528" s="249" t="s">
        <v>1</v>
      </c>
      <c r="F528" s="250" t="s">
        <v>950</v>
      </c>
      <c r="G528" s="248"/>
      <c r="H528" s="251">
        <v>28.059999999999999</v>
      </c>
      <c r="I528" s="252"/>
      <c r="J528" s="248"/>
      <c r="K528" s="248"/>
      <c r="L528" s="253"/>
      <c r="M528" s="254"/>
      <c r="N528" s="255"/>
      <c r="O528" s="255"/>
      <c r="P528" s="255"/>
      <c r="Q528" s="255"/>
      <c r="R528" s="255"/>
      <c r="S528" s="255"/>
      <c r="T528" s="25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7" t="s">
        <v>148</v>
      </c>
      <c r="AU528" s="257" t="s">
        <v>91</v>
      </c>
      <c r="AV528" s="14" t="s">
        <v>91</v>
      </c>
      <c r="AW528" s="14" t="s">
        <v>36</v>
      </c>
      <c r="AX528" s="14" t="s">
        <v>81</v>
      </c>
      <c r="AY528" s="257" t="s">
        <v>137</v>
      </c>
    </row>
    <row r="529" s="15" customFormat="1">
      <c r="A529" s="15"/>
      <c r="B529" s="258"/>
      <c r="C529" s="259"/>
      <c r="D529" s="232" t="s">
        <v>148</v>
      </c>
      <c r="E529" s="260" t="s">
        <v>1</v>
      </c>
      <c r="F529" s="261" t="s">
        <v>155</v>
      </c>
      <c r="G529" s="259"/>
      <c r="H529" s="262">
        <v>362.63999999999999</v>
      </c>
      <c r="I529" s="263"/>
      <c r="J529" s="259"/>
      <c r="K529" s="259"/>
      <c r="L529" s="264"/>
      <c r="M529" s="265"/>
      <c r="N529" s="266"/>
      <c r="O529" s="266"/>
      <c r="P529" s="266"/>
      <c r="Q529" s="266"/>
      <c r="R529" s="266"/>
      <c r="S529" s="266"/>
      <c r="T529" s="267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8" t="s">
        <v>148</v>
      </c>
      <c r="AU529" s="268" t="s">
        <v>91</v>
      </c>
      <c r="AV529" s="15" t="s">
        <v>144</v>
      </c>
      <c r="AW529" s="15" t="s">
        <v>36</v>
      </c>
      <c r="AX529" s="15" t="s">
        <v>89</v>
      </c>
      <c r="AY529" s="268" t="s">
        <v>137</v>
      </c>
    </row>
    <row r="530" s="2" customFormat="1" ht="44.25" customHeight="1">
      <c r="A530" s="39"/>
      <c r="B530" s="40"/>
      <c r="C530" s="219" t="s">
        <v>963</v>
      </c>
      <c r="D530" s="219" t="s">
        <v>139</v>
      </c>
      <c r="E530" s="220" t="s">
        <v>964</v>
      </c>
      <c r="F530" s="221" t="s">
        <v>965</v>
      </c>
      <c r="G530" s="222" t="s">
        <v>203</v>
      </c>
      <c r="H530" s="223">
        <v>0.41999999999999998</v>
      </c>
      <c r="I530" s="224"/>
      <c r="J530" s="225">
        <f>ROUND(I530*H530,2)</f>
        <v>0</v>
      </c>
      <c r="K530" s="221" t="s">
        <v>143</v>
      </c>
      <c r="L530" s="45"/>
      <c r="M530" s="226" t="s">
        <v>1</v>
      </c>
      <c r="N530" s="227" t="s">
        <v>46</v>
      </c>
      <c r="O530" s="92"/>
      <c r="P530" s="228">
        <f>O530*H530</f>
        <v>0</v>
      </c>
      <c r="Q530" s="228">
        <v>0.00097000000000000005</v>
      </c>
      <c r="R530" s="228">
        <f>Q530*H530</f>
        <v>0.00040739999999999998</v>
      </c>
      <c r="S530" s="228">
        <v>0.0043</v>
      </c>
      <c r="T530" s="229">
        <f>S530*H530</f>
        <v>0.0018059999999999999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144</v>
      </c>
      <c r="AT530" s="230" t="s">
        <v>139</v>
      </c>
      <c r="AU530" s="230" t="s">
        <v>91</v>
      </c>
      <c r="AY530" s="18" t="s">
        <v>137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89</v>
      </c>
      <c r="BK530" s="231">
        <f>ROUND(I530*H530,2)</f>
        <v>0</v>
      </c>
      <c r="BL530" s="18" t="s">
        <v>144</v>
      </c>
      <c r="BM530" s="230" t="s">
        <v>966</v>
      </c>
    </row>
    <row r="531" s="14" customFormat="1">
      <c r="A531" s="14"/>
      <c r="B531" s="247"/>
      <c r="C531" s="248"/>
      <c r="D531" s="232" t="s">
        <v>148</v>
      </c>
      <c r="E531" s="249" t="s">
        <v>1</v>
      </c>
      <c r="F531" s="250" t="s">
        <v>967</v>
      </c>
      <c r="G531" s="248"/>
      <c r="H531" s="251">
        <v>0.41999999999999998</v>
      </c>
      <c r="I531" s="252"/>
      <c r="J531" s="248"/>
      <c r="K531" s="248"/>
      <c r="L531" s="253"/>
      <c r="M531" s="254"/>
      <c r="N531" s="255"/>
      <c r="O531" s="255"/>
      <c r="P531" s="255"/>
      <c r="Q531" s="255"/>
      <c r="R531" s="255"/>
      <c r="S531" s="255"/>
      <c r="T531" s="25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7" t="s">
        <v>148</v>
      </c>
      <c r="AU531" s="257" t="s">
        <v>91</v>
      </c>
      <c r="AV531" s="14" t="s">
        <v>91</v>
      </c>
      <c r="AW531" s="14" t="s">
        <v>36</v>
      </c>
      <c r="AX531" s="14" t="s">
        <v>89</v>
      </c>
      <c r="AY531" s="257" t="s">
        <v>137</v>
      </c>
    </row>
    <row r="532" s="2" customFormat="1" ht="44.25" customHeight="1">
      <c r="A532" s="39"/>
      <c r="B532" s="40"/>
      <c r="C532" s="219" t="s">
        <v>968</v>
      </c>
      <c r="D532" s="219" t="s">
        <v>139</v>
      </c>
      <c r="E532" s="220" t="s">
        <v>969</v>
      </c>
      <c r="F532" s="221" t="s">
        <v>970</v>
      </c>
      <c r="G532" s="222" t="s">
        <v>203</v>
      </c>
      <c r="H532" s="223">
        <v>0.28000000000000003</v>
      </c>
      <c r="I532" s="224"/>
      <c r="J532" s="225">
        <f>ROUND(I532*H532,2)</f>
        <v>0</v>
      </c>
      <c r="K532" s="221" t="s">
        <v>143</v>
      </c>
      <c r="L532" s="45"/>
      <c r="M532" s="226" t="s">
        <v>1</v>
      </c>
      <c r="N532" s="227" t="s">
        <v>46</v>
      </c>
      <c r="O532" s="92"/>
      <c r="P532" s="228">
        <f>O532*H532</f>
        <v>0</v>
      </c>
      <c r="Q532" s="228">
        <v>0.0039500000000000004</v>
      </c>
      <c r="R532" s="228">
        <f>Q532*H532</f>
        <v>0.0011060000000000002</v>
      </c>
      <c r="S532" s="228">
        <v>0.16</v>
      </c>
      <c r="T532" s="229">
        <f>S532*H532</f>
        <v>0.044800000000000006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144</v>
      </c>
      <c r="AT532" s="230" t="s">
        <v>139</v>
      </c>
      <c r="AU532" s="230" t="s">
        <v>91</v>
      </c>
      <c r="AY532" s="18" t="s">
        <v>137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89</v>
      </c>
      <c r="BK532" s="231">
        <f>ROUND(I532*H532,2)</f>
        <v>0</v>
      </c>
      <c r="BL532" s="18" t="s">
        <v>144</v>
      </c>
      <c r="BM532" s="230" t="s">
        <v>971</v>
      </c>
    </row>
    <row r="533" s="14" customFormat="1">
      <c r="A533" s="14"/>
      <c r="B533" s="247"/>
      <c r="C533" s="248"/>
      <c r="D533" s="232" t="s">
        <v>148</v>
      </c>
      <c r="E533" s="249" t="s">
        <v>1</v>
      </c>
      <c r="F533" s="250" t="s">
        <v>972</v>
      </c>
      <c r="G533" s="248"/>
      <c r="H533" s="251">
        <v>0.28000000000000003</v>
      </c>
      <c r="I533" s="252"/>
      <c r="J533" s="248"/>
      <c r="K533" s="248"/>
      <c r="L533" s="253"/>
      <c r="M533" s="254"/>
      <c r="N533" s="255"/>
      <c r="O533" s="255"/>
      <c r="P533" s="255"/>
      <c r="Q533" s="255"/>
      <c r="R533" s="255"/>
      <c r="S533" s="255"/>
      <c r="T533" s="25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7" t="s">
        <v>148</v>
      </c>
      <c r="AU533" s="257" t="s">
        <v>91</v>
      </c>
      <c r="AV533" s="14" t="s">
        <v>91</v>
      </c>
      <c r="AW533" s="14" t="s">
        <v>36</v>
      </c>
      <c r="AX533" s="14" t="s">
        <v>89</v>
      </c>
      <c r="AY533" s="257" t="s">
        <v>137</v>
      </c>
    </row>
    <row r="534" s="12" customFormat="1" ht="22.8" customHeight="1">
      <c r="A534" s="12"/>
      <c r="B534" s="203"/>
      <c r="C534" s="204"/>
      <c r="D534" s="205" t="s">
        <v>80</v>
      </c>
      <c r="E534" s="217" t="s">
        <v>973</v>
      </c>
      <c r="F534" s="217" t="s">
        <v>974</v>
      </c>
      <c r="G534" s="204"/>
      <c r="H534" s="204"/>
      <c r="I534" s="207"/>
      <c r="J534" s="218">
        <f>BK534</f>
        <v>0</v>
      </c>
      <c r="K534" s="204"/>
      <c r="L534" s="209"/>
      <c r="M534" s="210"/>
      <c r="N534" s="211"/>
      <c r="O534" s="211"/>
      <c r="P534" s="212">
        <f>SUM(P535:P556)</f>
        <v>0</v>
      </c>
      <c r="Q534" s="211"/>
      <c r="R534" s="212">
        <f>SUM(R535:R556)</f>
        <v>0</v>
      </c>
      <c r="S534" s="211"/>
      <c r="T534" s="213">
        <f>SUM(T535:T556)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14" t="s">
        <v>89</v>
      </c>
      <c r="AT534" s="215" t="s">
        <v>80</v>
      </c>
      <c r="AU534" s="215" t="s">
        <v>89</v>
      </c>
      <c r="AY534" s="214" t="s">
        <v>137</v>
      </c>
      <c r="BK534" s="216">
        <f>SUM(BK535:BK556)</f>
        <v>0</v>
      </c>
    </row>
    <row r="535" s="2" customFormat="1" ht="37.8" customHeight="1">
      <c r="A535" s="39"/>
      <c r="B535" s="40"/>
      <c r="C535" s="219" t="s">
        <v>975</v>
      </c>
      <c r="D535" s="219" t="s">
        <v>139</v>
      </c>
      <c r="E535" s="220" t="s">
        <v>976</v>
      </c>
      <c r="F535" s="221" t="s">
        <v>977</v>
      </c>
      <c r="G535" s="222" t="s">
        <v>299</v>
      </c>
      <c r="H535" s="223">
        <v>373.08600000000001</v>
      </c>
      <c r="I535" s="224"/>
      <c r="J535" s="225">
        <f>ROUND(I535*H535,2)</f>
        <v>0</v>
      </c>
      <c r="K535" s="221" t="s">
        <v>143</v>
      </c>
      <c r="L535" s="45"/>
      <c r="M535" s="226" t="s">
        <v>1</v>
      </c>
      <c r="N535" s="227" t="s">
        <v>46</v>
      </c>
      <c r="O535" s="92"/>
      <c r="P535" s="228">
        <f>O535*H535</f>
        <v>0</v>
      </c>
      <c r="Q535" s="228">
        <v>0</v>
      </c>
      <c r="R535" s="228">
        <f>Q535*H535</f>
        <v>0</v>
      </c>
      <c r="S535" s="228">
        <v>0</v>
      </c>
      <c r="T535" s="22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0" t="s">
        <v>144</v>
      </c>
      <c r="AT535" s="230" t="s">
        <v>139</v>
      </c>
      <c r="AU535" s="230" t="s">
        <v>91</v>
      </c>
      <c r="AY535" s="18" t="s">
        <v>137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8" t="s">
        <v>89</v>
      </c>
      <c r="BK535" s="231">
        <f>ROUND(I535*H535,2)</f>
        <v>0</v>
      </c>
      <c r="BL535" s="18" t="s">
        <v>144</v>
      </c>
      <c r="BM535" s="230" t="s">
        <v>978</v>
      </c>
    </row>
    <row r="536" s="14" customFormat="1">
      <c r="A536" s="14"/>
      <c r="B536" s="247"/>
      <c r="C536" s="248"/>
      <c r="D536" s="232" t="s">
        <v>148</v>
      </c>
      <c r="E536" s="249" t="s">
        <v>1</v>
      </c>
      <c r="F536" s="250" t="s">
        <v>979</v>
      </c>
      <c r="G536" s="248"/>
      <c r="H536" s="251">
        <v>139.53200000000001</v>
      </c>
      <c r="I536" s="252"/>
      <c r="J536" s="248"/>
      <c r="K536" s="248"/>
      <c r="L536" s="253"/>
      <c r="M536" s="254"/>
      <c r="N536" s="255"/>
      <c r="O536" s="255"/>
      <c r="P536" s="255"/>
      <c r="Q536" s="255"/>
      <c r="R536" s="255"/>
      <c r="S536" s="255"/>
      <c r="T536" s="25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7" t="s">
        <v>148</v>
      </c>
      <c r="AU536" s="257" t="s">
        <v>91</v>
      </c>
      <c r="AV536" s="14" t="s">
        <v>91</v>
      </c>
      <c r="AW536" s="14" t="s">
        <v>36</v>
      </c>
      <c r="AX536" s="14" t="s">
        <v>81</v>
      </c>
      <c r="AY536" s="257" t="s">
        <v>137</v>
      </c>
    </row>
    <row r="537" s="14" customFormat="1">
      <c r="A537" s="14"/>
      <c r="B537" s="247"/>
      <c r="C537" s="248"/>
      <c r="D537" s="232" t="s">
        <v>148</v>
      </c>
      <c r="E537" s="249" t="s">
        <v>1</v>
      </c>
      <c r="F537" s="250" t="s">
        <v>980</v>
      </c>
      <c r="G537" s="248"/>
      <c r="H537" s="251">
        <v>15.422000000000001</v>
      </c>
      <c r="I537" s="252"/>
      <c r="J537" s="248"/>
      <c r="K537" s="248"/>
      <c r="L537" s="253"/>
      <c r="M537" s="254"/>
      <c r="N537" s="255"/>
      <c r="O537" s="255"/>
      <c r="P537" s="255"/>
      <c r="Q537" s="255"/>
      <c r="R537" s="255"/>
      <c r="S537" s="255"/>
      <c r="T537" s="25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7" t="s">
        <v>148</v>
      </c>
      <c r="AU537" s="257" t="s">
        <v>91</v>
      </c>
      <c r="AV537" s="14" t="s">
        <v>91</v>
      </c>
      <c r="AW537" s="14" t="s">
        <v>36</v>
      </c>
      <c r="AX537" s="14" t="s">
        <v>81</v>
      </c>
      <c r="AY537" s="257" t="s">
        <v>137</v>
      </c>
    </row>
    <row r="538" s="14" customFormat="1">
      <c r="A538" s="14"/>
      <c r="B538" s="247"/>
      <c r="C538" s="248"/>
      <c r="D538" s="232" t="s">
        <v>148</v>
      </c>
      <c r="E538" s="249" t="s">
        <v>1</v>
      </c>
      <c r="F538" s="250" t="s">
        <v>981</v>
      </c>
      <c r="G538" s="248"/>
      <c r="H538" s="251">
        <v>50.820999999999998</v>
      </c>
      <c r="I538" s="252"/>
      <c r="J538" s="248"/>
      <c r="K538" s="248"/>
      <c r="L538" s="253"/>
      <c r="M538" s="254"/>
      <c r="N538" s="255"/>
      <c r="O538" s="255"/>
      <c r="P538" s="255"/>
      <c r="Q538" s="255"/>
      <c r="R538" s="255"/>
      <c r="S538" s="255"/>
      <c r="T538" s="25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7" t="s">
        <v>148</v>
      </c>
      <c r="AU538" s="257" t="s">
        <v>91</v>
      </c>
      <c r="AV538" s="14" t="s">
        <v>91</v>
      </c>
      <c r="AW538" s="14" t="s">
        <v>36</v>
      </c>
      <c r="AX538" s="14" t="s">
        <v>81</v>
      </c>
      <c r="AY538" s="257" t="s">
        <v>137</v>
      </c>
    </row>
    <row r="539" s="14" customFormat="1">
      <c r="A539" s="14"/>
      <c r="B539" s="247"/>
      <c r="C539" s="248"/>
      <c r="D539" s="232" t="s">
        <v>148</v>
      </c>
      <c r="E539" s="249" t="s">
        <v>1</v>
      </c>
      <c r="F539" s="250" t="s">
        <v>982</v>
      </c>
      <c r="G539" s="248"/>
      <c r="H539" s="251">
        <v>3.395</v>
      </c>
      <c r="I539" s="252"/>
      <c r="J539" s="248"/>
      <c r="K539" s="248"/>
      <c r="L539" s="253"/>
      <c r="M539" s="254"/>
      <c r="N539" s="255"/>
      <c r="O539" s="255"/>
      <c r="P539" s="255"/>
      <c r="Q539" s="255"/>
      <c r="R539" s="255"/>
      <c r="S539" s="255"/>
      <c r="T539" s="25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7" t="s">
        <v>148</v>
      </c>
      <c r="AU539" s="257" t="s">
        <v>91</v>
      </c>
      <c r="AV539" s="14" t="s">
        <v>91</v>
      </c>
      <c r="AW539" s="14" t="s">
        <v>36</v>
      </c>
      <c r="AX539" s="14" t="s">
        <v>81</v>
      </c>
      <c r="AY539" s="257" t="s">
        <v>137</v>
      </c>
    </row>
    <row r="540" s="14" customFormat="1">
      <c r="A540" s="14"/>
      <c r="B540" s="247"/>
      <c r="C540" s="248"/>
      <c r="D540" s="232" t="s">
        <v>148</v>
      </c>
      <c r="E540" s="249" t="s">
        <v>1</v>
      </c>
      <c r="F540" s="250" t="s">
        <v>983</v>
      </c>
      <c r="G540" s="248"/>
      <c r="H540" s="251">
        <v>64.643000000000001</v>
      </c>
      <c r="I540" s="252"/>
      <c r="J540" s="248"/>
      <c r="K540" s="248"/>
      <c r="L540" s="253"/>
      <c r="M540" s="254"/>
      <c r="N540" s="255"/>
      <c r="O540" s="255"/>
      <c r="P540" s="255"/>
      <c r="Q540" s="255"/>
      <c r="R540" s="255"/>
      <c r="S540" s="255"/>
      <c r="T540" s="25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7" t="s">
        <v>148</v>
      </c>
      <c r="AU540" s="257" t="s">
        <v>91</v>
      </c>
      <c r="AV540" s="14" t="s">
        <v>91</v>
      </c>
      <c r="AW540" s="14" t="s">
        <v>36</v>
      </c>
      <c r="AX540" s="14" t="s">
        <v>81</v>
      </c>
      <c r="AY540" s="257" t="s">
        <v>137</v>
      </c>
    </row>
    <row r="541" s="14" customFormat="1">
      <c r="A541" s="14"/>
      <c r="B541" s="247"/>
      <c r="C541" s="248"/>
      <c r="D541" s="232" t="s">
        <v>148</v>
      </c>
      <c r="E541" s="249" t="s">
        <v>1</v>
      </c>
      <c r="F541" s="250" t="s">
        <v>984</v>
      </c>
      <c r="G541" s="248"/>
      <c r="H541" s="251">
        <v>99.272999999999996</v>
      </c>
      <c r="I541" s="252"/>
      <c r="J541" s="248"/>
      <c r="K541" s="248"/>
      <c r="L541" s="253"/>
      <c r="M541" s="254"/>
      <c r="N541" s="255"/>
      <c r="O541" s="255"/>
      <c r="P541" s="255"/>
      <c r="Q541" s="255"/>
      <c r="R541" s="255"/>
      <c r="S541" s="255"/>
      <c r="T541" s="25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7" t="s">
        <v>148</v>
      </c>
      <c r="AU541" s="257" t="s">
        <v>91</v>
      </c>
      <c r="AV541" s="14" t="s">
        <v>91</v>
      </c>
      <c r="AW541" s="14" t="s">
        <v>36</v>
      </c>
      <c r="AX541" s="14" t="s">
        <v>81</v>
      </c>
      <c r="AY541" s="257" t="s">
        <v>137</v>
      </c>
    </row>
    <row r="542" s="15" customFormat="1">
      <c r="A542" s="15"/>
      <c r="B542" s="258"/>
      <c r="C542" s="259"/>
      <c r="D542" s="232" t="s">
        <v>148</v>
      </c>
      <c r="E542" s="260" t="s">
        <v>1</v>
      </c>
      <c r="F542" s="261" t="s">
        <v>155</v>
      </c>
      <c r="G542" s="259"/>
      <c r="H542" s="262">
        <v>373.08600000000001</v>
      </c>
      <c r="I542" s="263"/>
      <c r="J542" s="259"/>
      <c r="K542" s="259"/>
      <c r="L542" s="264"/>
      <c r="M542" s="265"/>
      <c r="N542" s="266"/>
      <c r="O542" s="266"/>
      <c r="P542" s="266"/>
      <c r="Q542" s="266"/>
      <c r="R542" s="266"/>
      <c r="S542" s="266"/>
      <c r="T542" s="267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8" t="s">
        <v>148</v>
      </c>
      <c r="AU542" s="268" t="s">
        <v>91</v>
      </c>
      <c r="AV542" s="15" t="s">
        <v>144</v>
      </c>
      <c r="AW542" s="15" t="s">
        <v>36</v>
      </c>
      <c r="AX542" s="15" t="s">
        <v>89</v>
      </c>
      <c r="AY542" s="268" t="s">
        <v>137</v>
      </c>
    </row>
    <row r="543" s="2" customFormat="1" ht="37.8" customHeight="1">
      <c r="A543" s="39"/>
      <c r="B543" s="40"/>
      <c r="C543" s="219" t="s">
        <v>985</v>
      </c>
      <c r="D543" s="219" t="s">
        <v>139</v>
      </c>
      <c r="E543" s="220" t="s">
        <v>986</v>
      </c>
      <c r="F543" s="221" t="s">
        <v>987</v>
      </c>
      <c r="G543" s="222" t="s">
        <v>299</v>
      </c>
      <c r="H543" s="223">
        <v>3357.7739999999999</v>
      </c>
      <c r="I543" s="224"/>
      <c r="J543" s="225">
        <f>ROUND(I543*H543,2)</f>
        <v>0</v>
      </c>
      <c r="K543" s="221" t="s">
        <v>143</v>
      </c>
      <c r="L543" s="45"/>
      <c r="M543" s="226" t="s">
        <v>1</v>
      </c>
      <c r="N543" s="227" t="s">
        <v>46</v>
      </c>
      <c r="O543" s="92"/>
      <c r="P543" s="228">
        <f>O543*H543</f>
        <v>0</v>
      </c>
      <c r="Q543" s="228">
        <v>0</v>
      </c>
      <c r="R543" s="228">
        <f>Q543*H543</f>
        <v>0</v>
      </c>
      <c r="S543" s="228">
        <v>0</v>
      </c>
      <c r="T543" s="22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0" t="s">
        <v>144</v>
      </c>
      <c r="AT543" s="230" t="s">
        <v>139</v>
      </c>
      <c r="AU543" s="230" t="s">
        <v>91</v>
      </c>
      <c r="AY543" s="18" t="s">
        <v>137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8" t="s">
        <v>89</v>
      </c>
      <c r="BK543" s="231">
        <f>ROUND(I543*H543,2)</f>
        <v>0</v>
      </c>
      <c r="BL543" s="18" t="s">
        <v>144</v>
      </c>
      <c r="BM543" s="230" t="s">
        <v>988</v>
      </c>
    </row>
    <row r="544" s="13" customFormat="1">
      <c r="A544" s="13"/>
      <c r="B544" s="237"/>
      <c r="C544" s="238"/>
      <c r="D544" s="232" t="s">
        <v>148</v>
      </c>
      <c r="E544" s="239" t="s">
        <v>1</v>
      </c>
      <c r="F544" s="240" t="s">
        <v>989</v>
      </c>
      <c r="G544" s="238"/>
      <c r="H544" s="239" t="s">
        <v>1</v>
      </c>
      <c r="I544" s="241"/>
      <c r="J544" s="238"/>
      <c r="K544" s="238"/>
      <c r="L544" s="242"/>
      <c r="M544" s="243"/>
      <c r="N544" s="244"/>
      <c r="O544" s="244"/>
      <c r="P544" s="244"/>
      <c r="Q544" s="244"/>
      <c r="R544" s="244"/>
      <c r="S544" s="244"/>
      <c r="T544" s="24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6" t="s">
        <v>148</v>
      </c>
      <c r="AU544" s="246" t="s">
        <v>91</v>
      </c>
      <c r="AV544" s="13" t="s">
        <v>89</v>
      </c>
      <c r="AW544" s="13" t="s">
        <v>36</v>
      </c>
      <c r="AX544" s="13" t="s">
        <v>81</v>
      </c>
      <c r="AY544" s="246" t="s">
        <v>137</v>
      </c>
    </row>
    <row r="545" s="14" customFormat="1">
      <c r="A545" s="14"/>
      <c r="B545" s="247"/>
      <c r="C545" s="248"/>
      <c r="D545" s="232" t="s">
        <v>148</v>
      </c>
      <c r="E545" s="249" t="s">
        <v>1</v>
      </c>
      <c r="F545" s="250" t="s">
        <v>990</v>
      </c>
      <c r="G545" s="248"/>
      <c r="H545" s="251">
        <v>3357.7739999999999</v>
      </c>
      <c r="I545" s="252"/>
      <c r="J545" s="248"/>
      <c r="K545" s="248"/>
      <c r="L545" s="253"/>
      <c r="M545" s="254"/>
      <c r="N545" s="255"/>
      <c r="O545" s="255"/>
      <c r="P545" s="255"/>
      <c r="Q545" s="255"/>
      <c r="R545" s="255"/>
      <c r="S545" s="255"/>
      <c r="T545" s="25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7" t="s">
        <v>148</v>
      </c>
      <c r="AU545" s="257" t="s">
        <v>91</v>
      </c>
      <c r="AV545" s="14" t="s">
        <v>91</v>
      </c>
      <c r="AW545" s="14" t="s">
        <v>36</v>
      </c>
      <c r="AX545" s="14" t="s">
        <v>89</v>
      </c>
      <c r="AY545" s="257" t="s">
        <v>137</v>
      </c>
    </row>
    <row r="546" s="2" customFormat="1" ht="44.25" customHeight="1">
      <c r="A546" s="39"/>
      <c r="B546" s="40"/>
      <c r="C546" s="219" t="s">
        <v>991</v>
      </c>
      <c r="D546" s="269" t="s">
        <v>139</v>
      </c>
      <c r="E546" s="220" t="s">
        <v>992</v>
      </c>
      <c r="F546" s="221" t="s">
        <v>993</v>
      </c>
      <c r="G546" s="222" t="s">
        <v>299</v>
      </c>
      <c r="H546" s="223">
        <v>156.37200000000001</v>
      </c>
      <c r="I546" s="224"/>
      <c r="J546" s="225">
        <f>ROUND(I546*H546,2)</f>
        <v>0</v>
      </c>
      <c r="K546" s="221" t="s">
        <v>300</v>
      </c>
      <c r="L546" s="45"/>
      <c r="M546" s="226" t="s">
        <v>1</v>
      </c>
      <c r="N546" s="227" t="s">
        <v>46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144</v>
      </c>
      <c r="AT546" s="230" t="s">
        <v>139</v>
      </c>
      <c r="AU546" s="230" t="s">
        <v>91</v>
      </c>
      <c r="AY546" s="18" t="s">
        <v>137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89</v>
      </c>
      <c r="BK546" s="231">
        <f>ROUND(I546*H546,2)</f>
        <v>0</v>
      </c>
      <c r="BL546" s="18" t="s">
        <v>144</v>
      </c>
      <c r="BM546" s="230" t="s">
        <v>994</v>
      </c>
    </row>
    <row r="547" s="14" customFormat="1">
      <c r="A547" s="14"/>
      <c r="B547" s="247"/>
      <c r="C547" s="248"/>
      <c r="D547" s="232" t="s">
        <v>148</v>
      </c>
      <c r="E547" s="249" t="s">
        <v>1</v>
      </c>
      <c r="F547" s="250" t="s">
        <v>995</v>
      </c>
      <c r="G547" s="248"/>
      <c r="H547" s="251">
        <v>156.37200000000001</v>
      </c>
      <c r="I547" s="252"/>
      <c r="J547" s="248"/>
      <c r="K547" s="248"/>
      <c r="L547" s="253"/>
      <c r="M547" s="254"/>
      <c r="N547" s="255"/>
      <c r="O547" s="255"/>
      <c r="P547" s="255"/>
      <c r="Q547" s="255"/>
      <c r="R547" s="255"/>
      <c r="S547" s="255"/>
      <c r="T547" s="25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7" t="s">
        <v>148</v>
      </c>
      <c r="AU547" s="257" t="s">
        <v>91</v>
      </c>
      <c r="AV547" s="14" t="s">
        <v>91</v>
      </c>
      <c r="AW547" s="14" t="s">
        <v>36</v>
      </c>
      <c r="AX547" s="14" t="s">
        <v>89</v>
      </c>
      <c r="AY547" s="257" t="s">
        <v>137</v>
      </c>
    </row>
    <row r="548" s="2" customFormat="1" ht="44.25" customHeight="1">
      <c r="A548" s="39"/>
      <c r="B548" s="40"/>
      <c r="C548" s="219" t="s">
        <v>996</v>
      </c>
      <c r="D548" s="269" t="s">
        <v>139</v>
      </c>
      <c r="E548" s="220" t="s">
        <v>997</v>
      </c>
      <c r="F548" s="221" t="s">
        <v>998</v>
      </c>
      <c r="G548" s="222" t="s">
        <v>299</v>
      </c>
      <c r="H548" s="223">
        <v>167.31100000000001</v>
      </c>
      <c r="I548" s="224"/>
      <c r="J548" s="225">
        <f>ROUND(I548*H548,2)</f>
        <v>0</v>
      </c>
      <c r="K548" s="221" t="s">
        <v>300</v>
      </c>
      <c r="L548" s="45"/>
      <c r="M548" s="226" t="s">
        <v>1</v>
      </c>
      <c r="N548" s="227" t="s">
        <v>46</v>
      </c>
      <c r="O548" s="92"/>
      <c r="P548" s="228">
        <f>O548*H548</f>
        <v>0</v>
      </c>
      <c r="Q548" s="228">
        <v>0</v>
      </c>
      <c r="R548" s="228">
        <f>Q548*H548</f>
        <v>0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144</v>
      </c>
      <c r="AT548" s="230" t="s">
        <v>139</v>
      </c>
      <c r="AU548" s="230" t="s">
        <v>91</v>
      </c>
      <c r="AY548" s="18" t="s">
        <v>137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89</v>
      </c>
      <c r="BK548" s="231">
        <f>ROUND(I548*H548,2)</f>
        <v>0</v>
      </c>
      <c r="BL548" s="18" t="s">
        <v>144</v>
      </c>
      <c r="BM548" s="230" t="s">
        <v>999</v>
      </c>
    </row>
    <row r="549" s="14" customFormat="1">
      <c r="A549" s="14"/>
      <c r="B549" s="247"/>
      <c r="C549" s="248"/>
      <c r="D549" s="232" t="s">
        <v>148</v>
      </c>
      <c r="E549" s="249" t="s">
        <v>1</v>
      </c>
      <c r="F549" s="250" t="s">
        <v>982</v>
      </c>
      <c r="G549" s="248"/>
      <c r="H549" s="251">
        <v>3.395</v>
      </c>
      <c r="I549" s="252"/>
      <c r="J549" s="248"/>
      <c r="K549" s="248"/>
      <c r="L549" s="253"/>
      <c r="M549" s="254"/>
      <c r="N549" s="255"/>
      <c r="O549" s="255"/>
      <c r="P549" s="255"/>
      <c r="Q549" s="255"/>
      <c r="R549" s="255"/>
      <c r="S549" s="255"/>
      <c r="T549" s="25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7" t="s">
        <v>148</v>
      </c>
      <c r="AU549" s="257" t="s">
        <v>91</v>
      </c>
      <c r="AV549" s="14" t="s">
        <v>91</v>
      </c>
      <c r="AW549" s="14" t="s">
        <v>36</v>
      </c>
      <c r="AX549" s="14" t="s">
        <v>81</v>
      </c>
      <c r="AY549" s="257" t="s">
        <v>137</v>
      </c>
    </row>
    <row r="550" s="14" customFormat="1">
      <c r="A550" s="14"/>
      <c r="B550" s="247"/>
      <c r="C550" s="248"/>
      <c r="D550" s="232" t="s">
        <v>148</v>
      </c>
      <c r="E550" s="249" t="s">
        <v>1</v>
      </c>
      <c r="F550" s="250" t="s">
        <v>983</v>
      </c>
      <c r="G550" s="248"/>
      <c r="H550" s="251">
        <v>64.643000000000001</v>
      </c>
      <c r="I550" s="252"/>
      <c r="J550" s="248"/>
      <c r="K550" s="248"/>
      <c r="L550" s="253"/>
      <c r="M550" s="254"/>
      <c r="N550" s="255"/>
      <c r="O550" s="255"/>
      <c r="P550" s="255"/>
      <c r="Q550" s="255"/>
      <c r="R550" s="255"/>
      <c r="S550" s="255"/>
      <c r="T550" s="25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7" t="s">
        <v>148</v>
      </c>
      <c r="AU550" s="257" t="s">
        <v>91</v>
      </c>
      <c r="AV550" s="14" t="s">
        <v>91</v>
      </c>
      <c r="AW550" s="14" t="s">
        <v>36</v>
      </c>
      <c r="AX550" s="14" t="s">
        <v>81</v>
      </c>
      <c r="AY550" s="257" t="s">
        <v>137</v>
      </c>
    </row>
    <row r="551" s="14" customFormat="1">
      <c r="A551" s="14"/>
      <c r="B551" s="247"/>
      <c r="C551" s="248"/>
      <c r="D551" s="232" t="s">
        <v>148</v>
      </c>
      <c r="E551" s="249" t="s">
        <v>1</v>
      </c>
      <c r="F551" s="250" t="s">
        <v>984</v>
      </c>
      <c r="G551" s="248"/>
      <c r="H551" s="251">
        <v>99.272999999999996</v>
      </c>
      <c r="I551" s="252"/>
      <c r="J551" s="248"/>
      <c r="K551" s="248"/>
      <c r="L551" s="253"/>
      <c r="M551" s="254"/>
      <c r="N551" s="255"/>
      <c r="O551" s="255"/>
      <c r="P551" s="255"/>
      <c r="Q551" s="255"/>
      <c r="R551" s="255"/>
      <c r="S551" s="255"/>
      <c r="T551" s="25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7" t="s">
        <v>148</v>
      </c>
      <c r="AU551" s="257" t="s">
        <v>91</v>
      </c>
      <c r="AV551" s="14" t="s">
        <v>91</v>
      </c>
      <c r="AW551" s="14" t="s">
        <v>36</v>
      </c>
      <c r="AX551" s="14" t="s">
        <v>81</v>
      </c>
      <c r="AY551" s="257" t="s">
        <v>137</v>
      </c>
    </row>
    <row r="552" s="15" customFormat="1">
      <c r="A552" s="15"/>
      <c r="B552" s="258"/>
      <c r="C552" s="259"/>
      <c r="D552" s="232" t="s">
        <v>148</v>
      </c>
      <c r="E552" s="260" t="s">
        <v>1</v>
      </c>
      <c r="F552" s="261" t="s">
        <v>155</v>
      </c>
      <c r="G552" s="259"/>
      <c r="H552" s="262">
        <v>167.31100000000001</v>
      </c>
      <c r="I552" s="263"/>
      <c r="J552" s="259"/>
      <c r="K552" s="259"/>
      <c r="L552" s="264"/>
      <c r="M552" s="265"/>
      <c r="N552" s="266"/>
      <c r="O552" s="266"/>
      <c r="P552" s="266"/>
      <c r="Q552" s="266"/>
      <c r="R552" s="266"/>
      <c r="S552" s="266"/>
      <c r="T552" s="267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8" t="s">
        <v>148</v>
      </c>
      <c r="AU552" s="268" t="s">
        <v>91</v>
      </c>
      <c r="AV552" s="15" t="s">
        <v>144</v>
      </c>
      <c r="AW552" s="15" t="s">
        <v>36</v>
      </c>
      <c r="AX552" s="15" t="s">
        <v>89</v>
      </c>
      <c r="AY552" s="268" t="s">
        <v>137</v>
      </c>
    </row>
    <row r="553" s="2" customFormat="1" ht="44.25" customHeight="1">
      <c r="A553" s="39"/>
      <c r="B553" s="40"/>
      <c r="C553" s="219" t="s">
        <v>1000</v>
      </c>
      <c r="D553" s="269" t="s">
        <v>139</v>
      </c>
      <c r="E553" s="220" t="s">
        <v>1001</v>
      </c>
      <c r="F553" s="221" t="s">
        <v>298</v>
      </c>
      <c r="G553" s="222" t="s">
        <v>299</v>
      </c>
      <c r="H553" s="223">
        <v>79.772999999999996</v>
      </c>
      <c r="I553" s="224"/>
      <c r="J553" s="225">
        <f>ROUND(I553*H553,2)</f>
        <v>0</v>
      </c>
      <c r="K553" s="221" t="s">
        <v>300</v>
      </c>
      <c r="L553" s="45"/>
      <c r="M553" s="226" t="s">
        <v>1</v>
      </c>
      <c r="N553" s="227" t="s">
        <v>46</v>
      </c>
      <c r="O553" s="92"/>
      <c r="P553" s="228">
        <f>O553*H553</f>
        <v>0</v>
      </c>
      <c r="Q553" s="228">
        <v>0</v>
      </c>
      <c r="R553" s="228">
        <f>Q553*H553</f>
        <v>0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144</v>
      </c>
      <c r="AT553" s="230" t="s">
        <v>139</v>
      </c>
      <c r="AU553" s="230" t="s">
        <v>91</v>
      </c>
      <c r="AY553" s="18" t="s">
        <v>137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89</v>
      </c>
      <c r="BK553" s="231">
        <f>ROUND(I553*H553,2)</f>
        <v>0</v>
      </c>
      <c r="BL553" s="18" t="s">
        <v>144</v>
      </c>
      <c r="BM553" s="230" t="s">
        <v>1002</v>
      </c>
    </row>
    <row r="554" s="14" customFormat="1">
      <c r="A554" s="14"/>
      <c r="B554" s="247"/>
      <c r="C554" s="248"/>
      <c r="D554" s="232" t="s">
        <v>148</v>
      </c>
      <c r="E554" s="249" t="s">
        <v>1</v>
      </c>
      <c r="F554" s="250" t="s">
        <v>1003</v>
      </c>
      <c r="G554" s="248"/>
      <c r="H554" s="251">
        <v>64.350999999999999</v>
      </c>
      <c r="I554" s="252"/>
      <c r="J554" s="248"/>
      <c r="K554" s="248"/>
      <c r="L554" s="253"/>
      <c r="M554" s="254"/>
      <c r="N554" s="255"/>
      <c r="O554" s="255"/>
      <c r="P554" s="255"/>
      <c r="Q554" s="255"/>
      <c r="R554" s="255"/>
      <c r="S554" s="255"/>
      <c r="T554" s="25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7" t="s">
        <v>148</v>
      </c>
      <c r="AU554" s="257" t="s">
        <v>91</v>
      </c>
      <c r="AV554" s="14" t="s">
        <v>91</v>
      </c>
      <c r="AW554" s="14" t="s">
        <v>36</v>
      </c>
      <c r="AX554" s="14" t="s">
        <v>81</v>
      </c>
      <c r="AY554" s="257" t="s">
        <v>137</v>
      </c>
    </row>
    <row r="555" s="14" customFormat="1">
      <c r="A555" s="14"/>
      <c r="B555" s="247"/>
      <c r="C555" s="248"/>
      <c r="D555" s="232" t="s">
        <v>148</v>
      </c>
      <c r="E555" s="249" t="s">
        <v>1</v>
      </c>
      <c r="F555" s="250" t="s">
        <v>980</v>
      </c>
      <c r="G555" s="248"/>
      <c r="H555" s="251">
        <v>15.422000000000001</v>
      </c>
      <c r="I555" s="252"/>
      <c r="J555" s="248"/>
      <c r="K555" s="248"/>
      <c r="L555" s="253"/>
      <c r="M555" s="254"/>
      <c r="N555" s="255"/>
      <c r="O555" s="255"/>
      <c r="P555" s="255"/>
      <c r="Q555" s="255"/>
      <c r="R555" s="255"/>
      <c r="S555" s="255"/>
      <c r="T555" s="25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7" t="s">
        <v>148</v>
      </c>
      <c r="AU555" s="257" t="s">
        <v>91</v>
      </c>
      <c r="AV555" s="14" t="s">
        <v>91</v>
      </c>
      <c r="AW555" s="14" t="s">
        <v>36</v>
      </c>
      <c r="AX555" s="14" t="s">
        <v>81</v>
      </c>
      <c r="AY555" s="257" t="s">
        <v>137</v>
      </c>
    </row>
    <row r="556" s="15" customFormat="1">
      <c r="A556" s="15"/>
      <c r="B556" s="258"/>
      <c r="C556" s="259"/>
      <c r="D556" s="232" t="s">
        <v>148</v>
      </c>
      <c r="E556" s="260" t="s">
        <v>1</v>
      </c>
      <c r="F556" s="261" t="s">
        <v>155</v>
      </c>
      <c r="G556" s="259"/>
      <c r="H556" s="262">
        <v>79.772999999999996</v>
      </c>
      <c r="I556" s="263"/>
      <c r="J556" s="259"/>
      <c r="K556" s="259"/>
      <c r="L556" s="264"/>
      <c r="M556" s="265"/>
      <c r="N556" s="266"/>
      <c r="O556" s="266"/>
      <c r="P556" s="266"/>
      <c r="Q556" s="266"/>
      <c r="R556" s="266"/>
      <c r="S556" s="266"/>
      <c r="T556" s="267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8" t="s">
        <v>148</v>
      </c>
      <c r="AU556" s="268" t="s">
        <v>91</v>
      </c>
      <c r="AV556" s="15" t="s">
        <v>144</v>
      </c>
      <c r="AW556" s="15" t="s">
        <v>36</v>
      </c>
      <c r="AX556" s="15" t="s">
        <v>89</v>
      </c>
      <c r="AY556" s="268" t="s">
        <v>137</v>
      </c>
    </row>
    <row r="557" s="12" customFormat="1" ht="22.8" customHeight="1">
      <c r="A557" s="12"/>
      <c r="B557" s="203"/>
      <c r="C557" s="204"/>
      <c r="D557" s="205" t="s">
        <v>80</v>
      </c>
      <c r="E557" s="217" t="s">
        <v>1004</v>
      </c>
      <c r="F557" s="217" t="s">
        <v>1005</v>
      </c>
      <c r="G557" s="204"/>
      <c r="H557" s="204"/>
      <c r="I557" s="207"/>
      <c r="J557" s="218">
        <f>BK557</f>
        <v>0</v>
      </c>
      <c r="K557" s="204"/>
      <c r="L557" s="209"/>
      <c r="M557" s="210"/>
      <c r="N557" s="211"/>
      <c r="O557" s="211"/>
      <c r="P557" s="212">
        <f>P558</f>
        <v>0</v>
      </c>
      <c r="Q557" s="211"/>
      <c r="R557" s="212">
        <f>R558</f>
        <v>0</v>
      </c>
      <c r="S557" s="211"/>
      <c r="T557" s="213">
        <f>T558</f>
        <v>0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14" t="s">
        <v>89</v>
      </c>
      <c r="AT557" s="215" t="s">
        <v>80</v>
      </c>
      <c r="AU557" s="215" t="s">
        <v>89</v>
      </c>
      <c r="AY557" s="214" t="s">
        <v>137</v>
      </c>
      <c r="BK557" s="216">
        <f>BK558</f>
        <v>0</v>
      </c>
    </row>
    <row r="558" s="2" customFormat="1" ht="49.05" customHeight="1">
      <c r="A558" s="39"/>
      <c r="B558" s="40"/>
      <c r="C558" s="219" t="s">
        <v>1006</v>
      </c>
      <c r="D558" s="269" t="s">
        <v>139</v>
      </c>
      <c r="E558" s="220" t="s">
        <v>1007</v>
      </c>
      <c r="F558" s="221" t="s">
        <v>1008</v>
      </c>
      <c r="G558" s="222" t="s">
        <v>299</v>
      </c>
      <c r="H558" s="223">
        <v>790.73299999999995</v>
      </c>
      <c r="I558" s="224"/>
      <c r="J558" s="225">
        <f>ROUND(I558*H558,2)</f>
        <v>0</v>
      </c>
      <c r="K558" s="221" t="s">
        <v>300</v>
      </c>
      <c r="L558" s="45"/>
      <c r="M558" s="226" t="s">
        <v>1</v>
      </c>
      <c r="N558" s="227" t="s">
        <v>46</v>
      </c>
      <c r="O558" s="92"/>
      <c r="P558" s="228">
        <f>O558*H558</f>
        <v>0</v>
      </c>
      <c r="Q558" s="228">
        <v>0</v>
      </c>
      <c r="R558" s="228">
        <f>Q558*H558</f>
        <v>0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144</v>
      </c>
      <c r="AT558" s="230" t="s">
        <v>139</v>
      </c>
      <c r="AU558" s="230" t="s">
        <v>91</v>
      </c>
      <c r="AY558" s="18" t="s">
        <v>137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89</v>
      </c>
      <c r="BK558" s="231">
        <f>ROUND(I558*H558,2)</f>
        <v>0</v>
      </c>
      <c r="BL558" s="18" t="s">
        <v>144</v>
      </c>
      <c r="BM558" s="230" t="s">
        <v>1009</v>
      </c>
    </row>
    <row r="559" s="12" customFormat="1" ht="25.92" customHeight="1">
      <c r="A559" s="12"/>
      <c r="B559" s="203"/>
      <c r="C559" s="204"/>
      <c r="D559" s="205" t="s">
        <v>80</v>
      </c>
      <c r="E559" s="206" t="s">
        <v>1010</v>
      </c>
      <c r="F559" s="206" t="s">
        <v>1011</v>
      </c>
      <c r="G559" s="204"/>
      <c r="H559" s="204"/>
      <c r="I559" s="207"/>
      <c r="J559" s="208">
        <f>BK559</f>
        <v>0</v>
      </c>
      <c r="K559" s="204"/>
      <c r="L559" s="209"/>
      <c r="M559" s="210"/>
      <c r="N559" s="211"/>
      <c r="O559" s="211"/>
      <c r="P559" s="212">
        <f>P560+P567</f>
        <v>0</v>
      </c>
      <c r="Q559" s="211"/>
      <c r="R559" s="212">
        <f>R560+R567</f>
        <v>0.13520000000000002</v>
      </c>
      <c r="S559" s="211"/>
      <c r="T559" s="213">
        <f>T560+T567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14" t="s">
        <v>91</v>
      </c>
      <c r="AT559" s="215" t="s">
        <v>80</v>
      </c>
      <c r="AU559" s="215" t="s">
        <v>81</v>
      </c>
      <c r="AY559" s="214" t="s">
        <v>137</v>
      </c>
      <c r="BK559" s="216">
        <f>BK560+BK567</f>
        <v>0</v>
      </c>
    </row>
    <row r="560" s="12" customFormat="1" ht="22.8" customHeight="1">
      <c r="A560" s="12"/>
      <c r="B560" s="203"/>
      <c r="C560" s="204"/>
      <c r="D560" s="205" t="s">
        <v>80</v>
      </c>
      <c r="E560" s="217" t="s">
        <v>1012</v>
      </c>
      <c r="F560" s="217" t="s">
        <v>1013</v>
      </c>
      <c r="G560" s="204"/>
      <c r="H560" s="204"/>
      <c r="I560" s="207"/>
      <c r="J560" s="218">
        <f>BK560</f>
        <v>0</v>
      </c>
      <c r="K560" s="204"/>
      <c r="L560" s="209"/>
      <c r="M560" s="210"/>
      <c r="N560" s="211"/>
      <c r="O560" s="211"/>
      <c r="P560" s="212">
        <f>SUM(P561:P566)</f>
        <v>0</v>
      </c>
      <c r="Q560" s="211"/>
      <c r="R560" s="212">
        <f>SUM(R561:R566)</f>
        <v>0.016799999999999999</v>
      </c>
      <c r="S560" s="211"/>
      <c r="T560" s="213">
        <f>SUM(T561:T566)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14" t="s">
        <v>91</v>
      </c>
      <c r="AT560" s="215" t="s">
        <v>80</v>
      </c>
      <c r="AU560" s="215" t="s">
        <v>89</v>
      </c>
      <c r="AY560" s="214" t="s">
        <v>137</v>
      </c>
      <c r="BK560" s="216">
        <f>SUM(BK561:BK566)</f>
        <v>0</v>
      </c>
    </row>
    <row r="561" s="2" customFormat="1" ht="24.15" customHeight="1">
      <c r="A561" s="39"/>
      <c r="B561" s="40"/>
      <c r="C561" s="219" t="s">
        <v>1014</v>
      </c>
      <c r="D561" s="219" t="s">
        <v>139</v>
      </c>
      <c r="E561" s="220" t="s">
        <v>1015</v>
      </c>
      <c r="F561" s="221" t="s">
        <v>1016</v>
      </c>
      <c r="G561" s="222" t="s">
        <v>373</v>
      </c>
      <c r="H561" s="223">
        <v>2</v>
      </c>
      <c r="I561" s="224"/>
      <c r="J561" s="225">
        <f>ROUND(I561*H561,2)</f>
        <v>0</v>
      </c>
      <c r="K561" s="221" t="s">
        <v>1</v>
      </c>
      <c r="L561" s="45"/>
      <c r="M561" s="226" t="s">
        <v>1</v>
      </c>
      <c r="N561" s="227" t="s">
        <v>46</v>
      </c>
      <c r="O561" s="92"/>
      <c r="P561" s="228">
        <f>O561*H561</f>
        <v>0</v>
      </c>
      <c r="Q561" s="228">
        <v>0.00040000000000000002</v>
      </c>
      <c r="R561" s="228">
        <f>Q561*H561</f>
        <v>0.00080000000000000004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241</v>
      </c>
      <c r="AT561" s="230" t="s">
        <v>139</v>
      </c>
      <c r="AU561" s="230" t="s">
        <v>91</v>
      </c>
      <c r="AY561" s="18" t="s">
        <v>137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89</v>
      </c>
      <c r="BK561" s="231">
        <f>ROUND(I561*H561,2)</f>
        <v>0</v>
      </c>
      <c r="BL561" s="18" t="s">
        <v>241</v>
      </c>
      <c r="BM561" s="230" t="s">
        <v>1017</v>
      </c>
    </row>
    <row r="562" s="13" customFormat="1">
      <c r="A562" s="13"/>
      <c r="B562" s="237"/>
      <c r="C562" s="238"/>
      <c r="D562" s="232" t="s">
        <v>148</v>
      </c>
      <c r="E562" s="239" t="s">
        <v>1</v>
      </c>
      <c r="F562" s="240" t="s">
        <v>227</v>
      </c>
      <c r="G562" s="238"/>
      <c r="H562" s="239" t="s">
        <v>1</v>
      </c>
      <c r="I562" s="241"/>
      <c r="J562" s="238"/>
      <c r="K562" s="238"/>
      <c r="L562" s="242"/>
      <c r="M562" s="243"/>
      <c r="N562" s="244"/>
      <c r="O562" s="244"/>
      <c r="P562" s="244"/>
      <c r="Q562" s="244"/>
      <c r="R562" s="244"/>
      <c r="S562" s="244"/>
      <c r="T562" s="24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6" t="s">
        <v>148</v>
      </c>
      <c r="AU562" s="246" t="s">
        <v>91</v>
      </c>
      <c r="AV562" s="13" t="s">
        <v>89</v>
      </c>
      <c r="AW562" s="13" t="s">
        <v>36</v>
      </c>
      <c r="AX562" s="13" t="s">
        <v>81</v>
      </c>
      <c r="AY562" s="246" t="s">
        <v>137</v>
      </c>
    </row>
    <row r="563" s="14" customFormat="1">
      <c r="A563" s="14"/>
      <c r="B563" s="247"/>
      <c r="C563" s="248"/>
      <c r="D563" s="232" t="s">
        <v>148</v>
      </c>
      <c r="E563" s="249" t="s">
        <v>1</v>
      </c>
      <c r="F563" s="250" t="s">
        <v>91</v>
      </c>
      <c r="G563" s="248"/>
      <c r="H563" s="251">
        <v>2</v>
      </c>
      <c r="I563" s="252"/>
      <c r="J563" s="248"/>
      <c r="K563" s="248"/>
      <c r="L563" s="253"/>
      <c r="M563" s="254"/>
      <c r="N563" s="255"/>
      <c r="O563" s="255"/>
      <c r="P563" s="255"/>
      <c r="Q563" s="255"/>
      <c r="R563" s="255"/>
      <c r="S563" s="255"/>
      <c r="T563" s="25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7" t="s">
        <v>148</v>
      </c>
      <c r="AU563" s="257" t="s">
        <v>91</v>
      </c>
      <c r="AV563" s="14" t="s">
        <v>91</v>
      </c>
      <c r="AW563" s="14" t="s">
        <v>36</v>
      </c>
      <c r="AX563" s="14" t="s">
        <v>89</v>
      </c>
      <c r="AY563" s="257" t="s">
        <v>137</v>
      </c>
    </row>
    <row r="564" s="2" customFormat="1" ht="16.5" customHeight="1">
      <c r="A564" s="39"/>
      <c r="B564" s="40"/>
      <c r="C564" s="281" t="s">
        <v>1018</v>
      </c>
      <c r="D564" s="281" t="s">
        <v>318</v>
      </c>
      <c r="E564" s="282" t="s">
        <v>1019</v>
      </c>
      <c r="F564" s="283" t="s">
        <v>1020</v>
      </c>
      <c r="G564" s="284" t="s">
        <v>373</v>
      </c>
      <c r="H564" s="285">
        <v>2</v>
      </c>
      <c r="I564" s="286"/>
      <c r="J564" s="287">
        <f>ROUND(I564*H564,2)</f>
        <v>0</v>
      </c>
      <c r="K564" s="283" t="s">
        <v>1</v>
      </c>
      <c r="L564" s="288"/>
      <c r="M564" s="289" t="s">
        <v>1</v>
      </c>
      <c r="N564" s="290" t="s">
        <v>46</v>
      </c>
      <c r="O564" s="92"/>
      <c r="P564" s="228">
        <f>O564*H564</f>
        <v>0</v>
      </c>
      <c r="Q564" s="228">
        <v>0.0080000000000000002</v>
      </c>
      <c r="R564" s="228">
        <f>Q564*H564</f>
        <v>0.016</v>
      </c>
      <c r="S564" s="228">
        <v>0</v>
      </c>
      <c r="T564" s="22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0" t="s">
        <v>335</v>
      </c>
      <c r="AT564" s="230" t="s">
        <v>318</v>
      </c>
      <c r="AU564" s="230" t="s">
        <v>91</v>
      </c>
      <c r="AY564" s="18" t="s">
        <v>137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8" t="s">
        <v>89</v>
      </c>
      <c r="BK564" s="231">
        <f>ROUND(I564*H564,2)</f>
        <v>0</v>
      </c>
      <c r="BL564" s="18" t="s">
        <v>241</v>
      </c>
      <c r="BM564" s="230" t="s">
        <v>1021</v>
      </c>
    </row>
    <row r="565" s="14" customFormat="1">
      <c r="A565" s="14"/>
      <c r="B565" s="247"/>
      <c r="C565" s="248"/>
      <c r="D565" s="232" t="s">
        <v>148</v>
      </c>
      <c r="E565" s="249" t="s">
        <v>1</v>
      </c>
      <c r="F565" s="250" t="s">
        <v>91</v>
      </c>
      <c r="G565" s="248"/>
      <c r="H565" s="251">
        <v>2</v>
      </c>
      <c r="I565" s="252"/>
      <c r="J565" s="248"/>
      <c r="K565" s="248"/>
      <c r="L565" s="253"/>
      <c r="M565" s="254"/>
      <c r="N565" s="255"/>
      <c r="O565" s="255"/>
      <c r="P565" s="255"/>
      <c r="Q565" s="255"/>
      <c r="R565" s="255"/>
      <c r="S565" s="255"/>
      <c r="T565" s="25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7" t="s">
        <v>148</v>
      </c>
      <c r="AU565" s="257" t="s">
        <v>91</v>
      </c>
      <c r="AV565" s="14" t="s">
        <v>91</v>
      </c>
      <c r="AW565" s="14" t="s">
        <v>36</v>
      </c>
      <c r="AX565" s="14" t="s">
        <v>89</v>
      </c>
      <c r="AY565" s="257" t="s">
        <v>137</v>
      </c>
    </row>
    <row r="566" s="2" customFormat="1" ht="49.05" customHeight="1">
      <c r="A566" s="39"/>
      <c r="B566" s="40"/>
      <c r="C566" s="219" t="s">
        <v>1022</v>
      </c>
      <c r="D566" s="219" t="s">
        <v>139</v>
      </c>
      <c r="E566" s="220" t="s">
        <v>1023</v>
      </c>
      <c r="F566" s="221" t="s">
        <v>1024</v>
      </c>
      <c r="G566" s="222" t="s">
        <v>299</v>
      </c>
      <c r="H566" s="223">
        <v>0.017000000000000001</v>
      </c>
      <c r="I566" s="224"/>
      <c r="J566" s="225">
        <f>ROUND(I566*H566,2)</f>
        <v>0</v>
      </c>
      <c r="K566" s="221" t="s">
        <v>143</v>
      </c>
      <c r="L566" s="45"/>
      <c r="M566" s="226" t="s">
        <v>1</v>
      </c>
      <c r="N566" s="227" t="s">
        <v>46</v>
      </c>
      <c r="O566" s="92"/>
      <c r="P566" s="228">
        <f>O566*H566</f>
        <v>0</v>
      </c>
      <c r="Q566" s="228">
        <v>0</v>
      </c>
      <c r="R566" s="228">
        <f>Q566*H566</f>
        <v>0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241</v>
      </c>
      <c r="AT566" s="230" t="s">
        <v>139</v>
      </c>
      <c r="AU566" s="230" t="s">
        <v>91</v>
      </c>
      <c r="AY566" s="18" t="s">
        <v>137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89</v>
      </c>
      <c r="BK566" s="231">
        <f>ROUND(I566*H566,2)</f>
        <v>0</v>
      </c>
      <c r="BL566" s="18" t="s">
        <v>241</v>
      </c>
      <c r="BM566" s="230" t="s">
        <v>1025</v>
      </c>
    </row>
    <row r="567" s="12" customFormat="1" ht="22.8" customHeight="1">
      <c r="A567" s="12"/>
      <c r="B567" s="203"/>
      <c r="C567" s="204"/>
      <c r="D567" s="205" t="s">
        <v>80</v>
      </c>
      <c r="E567" s="217" t="s">
        <v>1026</v>
      </c>
      <c r="F567" s="217" t="s">
        <v>1027</v>
      </c>
      <c r="G567" s="204"/>
      <c r="H567" s="204"/>
      <c r="I567" s="207"/>
      <c r="J567" s="218">
        <f>BK567</f>
        <v>0</v>
      </c>
      <c r="K567" s="204"/>
      <c r="L567" s="209"/>
      <c r="M567" s="210"/>
      <c r="N567" s="211"/>
      <c r="O567" s="211"/>
      <c r="P567" s="212">
        <f>SUM(P568:P571)</f>
        <v>0</v>
      </c>
      <c r="Q567" s="211"/>
      <c r="R567" s="212">
        <f>SUM(R568:R571)</f>
        <v>0.11840000000000001</v>
      </c>
      <c r="S567" s="211"/>
      <c r="T567" s="213">
        <f>SUM(T568:T571)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4" t="s">
        <v>91</v>
      </c>
      <c r="AT567" s="215" t="s">
        <v>80</v>
      </c>
      <c r="AU567" s="215" t="s">
        <v>89</v>
      </c>
      <c r="AY567" s="214" t="s">
        <v>137</v>
      </c>
      <c r="BK567" s="216">
        <f>SUM(BK568:BK571)</f>
        <v>0</v>
      </c>
    </row>
    <row r="568" s="2" customFormat="1" ht="24.15" customHeight="1">
      <c r="A568" s="39"/>
      <c r="B568" s="40"/>
      <c r="C568" s="219" t="s">
        <v>1028</v>
      </c>
      <c r="D568" s="219" t="s">
        <v>139</v>
      </c>
      <c r="E568" s="220" t="s">
        <v>1029</v>
      </c>
      <c r="F568" s="221" t="s">
        <v>1030</v>
      </c>
      <c r="G568" s="222" t="s">
        <v>373</v>
      </c>
      <c r="H568" s="223">
        <v>2</v>
      </c>
      <c r="I568" s="224"/>
      <c r="J568" s="225">
        <f>ROUND(I568*H568,2)</f>
        <v>0</v>
      </c>
      <c r="K568" s="221" t="s">
        <v>1</v>
      </c>
      <c r="L568" s="45"/>
      <c r="M568" s="226" t="s">
        <v>1</v>
      </c>
      <c r="N568" s="227" t="s">
        <v>46</v>
      </c>
      <c r="O568" s="92"/>
      <c r="P568" s="228">
        <f>O568*H568</f>
        <v>0</v>
      </c>
      <c r="Q568" s="228">
        <v>0</v>
      </c>
      <c r="R568" s="228">
        <f>Q568*H568</f>
        <v>0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241</v>
      </c>
      <c r="AT568" s="230" t="s">
        <v>139</v>
      </c>
      <c r="AU568" s="230" t="s">
        <v>91</v>
      </c>
      <c r="AY568" s="18" t="s">
        <v>137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89</v>
      </c>
      <c r="BK568" s="231">
        <f>ROUND(I568*H568,2)</f>
        <v>0</v>
      </c>
      <c r="BL568" s="18" t="s">
        <v>241</v>
      </c>
      <c r="BM568" s="230" t="s">
        <v>1031</v>
      </c>
    </row>
    <row r="569" s="2" customFormat="1" ht="33" customHeight="1">
      <c r="A569" s="39"/>
      <c r="B569" s="40"/>
      <c r="C569" s="281" t="s">
        <v>1032</v>
      </c>
      <c r="D569" s="281" t="s">
        <v>318</v>
      </c>
      <c r="E569" s="282" t="s">
        <v>1033</v>
      </c>
      <c r="F569" s="283" t="s">
        <v>1034</v>
      </c>
      <c r="G569" s="284" t="s">
        <v>373</v>
      </c>
      <c r="H569" s="285">
        <v>1</v>
      </c>
      <c r="I569" s="286"/>
      <c r="J569" s="287">
        <f>ROUND(I569*H569,2)</f>
        <v>0</v>
      </c>
      <c r="K569" s="283" t="s">
        <v>1</v>
      </c>
      <c r="L569" s="288"/>
      <c r="M569" s="289" t="s">
        <v>1</v>
      </c>
      <c r="N569" s="290" t="s">
        <v>46</v>
      </c>
      <c r="O569" s="92"/>
      <c r="P569" s="228">
        <f>O569*H569</f>
        <v>0</v>
      </c>
      <c r="Q569" s="228">
        <v>0.059200000000000003</v>
      </c>
      <c r="R569" s="228">
        <f>Q569*H569</f>
        <v>0.059200000000000003</v>
      </c>
      <c r="S569" s="228">
        <v>0</v>
      </c>
      <c r="T569" s="22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0" t="s">
        <v>335</v>
      </c>
      <c r="AT569" s="230" t="s">
        <v>318</v>
      </c>
      <c r="AU569" s="230" t="s">
        <v>91</v>
      </c>
      <c r="AY569" s="18" t="s">
        <v>137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89</v>
      </c>
      <c r="BK569" s="231">
        <f>ROUND(I569*H569,2)</f>
        <v>0</v>
      </c>
      <c r="BL569" s="18" t="s">
        <v>241</v>
      </c>
      <c r="BM569" s="230" t="s">
        <v>1035</v>
      </c>
    </row>
    <row r="570" s="2" customFormat="1" ht="24.15" customHeight="1">
      <c r="A570" s="39"/>
      <c r="B570" s="40"/>
      <c r="C570" s="281" t="s">
        <v>1036</v>
      </c>
      <c r="D570" s="281" t="s">
        <v>318</v>
      </c>
      <c r="E570" s="282" t="s">
        <v>1037</v>
      </c>
      <c r="F570" s="283" t="s">
        <v>1038</v>
      </c>
      <c r="G570" s="284" t="s">
        <v>373</v>
      </c>
      <c r="H570" s="285">
        <v>1</v>
      </c>
      <c r="I570" s="286"/>
      <c r="J570" s="287">
        <f>ROUND(I570*H570,2)</f>
        <v>0</v>
      </c>
      <c r="K570" s="283" t="s">
        <v>1</v>
      </c>
      <c r="L570" s="288"/>
      <c r="M570" s="289" t="s">
        <v>1</v>
      </c>
      <c r="N570" s="290" t="s">
        <v>46</v>
      </c>
      <c r="O570" s="92"/>
      <c r="P570" s="228">
        <f>O570*H570</f>
        <v>0</v>
      </c>
      <c r="Q570" s="228">
        <v>0.059200000000000003</v>
      </c>
      <c r="R570" s="228">
        <f>Q570*H570</f>
        <v>0.059200000000000003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335</v>
      </c>
      <c r="AT570" s="230" t="s">
        <v>318</v>
      </c>
      <c r="AU570" s="230" t="s">
        <v>91</v>
      </c>
      <c r="AY570" s="18" t="s">
        <v>137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89</v>
      </c>
      <c r="BK570" s="231">
        <f>ROUND(I570*H570,2)</f>
        <v>0</v>
      </c>
      <c r="BL570" s="18" t="s">
        <v>241</v>
      </c>
      <c r="BM570" s="230" t="s">
        <v>1039</v>
      </c>
    </row>
    <row r="571" s="2" customFormat="1" ht="49.05" customHeight="1">
      <c r="A571" s="39"/>
      <c r="B571" s="40"/>
      <c r="C571" s="219" t="s">
        <v>1040</v>
      </c>
      <c r="D571" s="219" t="s">
        <v>139</v>
      </c>
      <c r="E571" s="220" t="s">
        <v>1041</v>
      </c>
      <c r="F571" s="221" t="s">
        <v>1042</v>
      </c>
      <c r="G571" s="222" t="s">
        <v>299</v>
      </c>
      <c r="H571" s="223">
        <v>0.11799999999999999</v>
      </c>
      <c r="I571" s="224"/>
      <c r="J571" s="225">
        <f>ROUND(I571*H571,2)</f>
        <v>0</v>
      </c>
      <c r="K571" s="221" t="s">
        <v>143</v>
      </c>
      <c r="L571" s="45"/>
      <c r="M571" s="291" t="s">
        <v>1</v>
      </c>
      <c r="N571" s="292" t="s">
        <v>46</v>
      </c>
      <c r="O571" s="293"/>
      <c r="P571" s="294">
        <f>O571*H571</f>
        <v>0</v>
      </c>
      <c r="Q571" s="294">
        <v>0</v>
      </c>
      <c r="R571" s="294">
        <f>Q571*H571</f>
        <v>0</v>
      </c>
      <c r="S571" s="294">
        <v>0</v>
      </c>
      <c r="T571" s="295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241</v>
      </c>
      <c r="AT571" s="230" t="s">
        <v>139</v>
      </c>
      <c r="AU571" s="230" t="s">
        <v>91</v>
      </c>
      <c r="AY571" s="18" t="s">
        <v>137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89</v>
      </c>
      <c r="BK571" s="231">
        <f>ROUND(I571*H571,2)</f>
        <v>0</v>
      </c>
      <c r="BL571" s="18" t="s">
        <v>241</v>
      </c>
      <c r="BM571" s="230" t="s">
        <v>1043</v>
      </c>
    </row>
    <row r="572" s="2" customFormat="1" ht="6.96" customHeight="1">
      <c r="A572" s="39"/>
      <c r="B572" s="67"/>
      <c r="C572" s="68"/>
      <c r="D572" s="68"/>
      <c r="E572" s="68"/>
      <c r="F572" s="68"/>
      <c r="G572" s="68"/>
      <c r="H572" s="68"/>
      <c r="I572" s="68"/>
      <c r="J572" s="68"/>
      <c r="K572" s="68"/>
      <c r="L572" s="45"/>
      <c r="M572" s="39"/>
      <c r="O572" s="39"/>
      <c r="P572" s="39"/>
      <c r="Q572" s="39"/>
      <c r="R572" s="39"/>
      <c r="S572" s="39"/>
      <c r="T572" s="39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</row>
  </sheetData>
  <sheetProtection sheet="1" autoFilter="0" formatColumns="0" formatRows="0" objects="1" scenarios="1" spinCount="100000" saltValue="D6jz966KUTS3o7aJ8+cwSMsDD2RDShXSD4zmDiHYsyvgh8mb63pY+IUeOTVpJ5MFpHh37zIwsHnv2iwQwR+ymA==" hashValue="0okJGsJJfbK0+AowlTmj2Clmi/I8l1LhjwWqhXVYtcXdU0kKLTdb/ZGh3DUi/HrtZaD28XUXKyeXPn3rDvnX6A==" algorithmName="SHA-512" password="CC35"/>
  <autoFilter ref="C128:K57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Dříteč – zkapacitnění vodovodu-aktualizace 2024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1044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ROUND((SUM(BE122:BE218)),  2)</f>
        <v>0</v>
      </c>
      <c r="G33" s="39"/>
      <c r="H33" s="39"/>
      <c r="I33" s="156">
        <v>0.20999999999999999</v>
      </c>
      <c r="J33" s="155">
        <f>ROUND(((SUM(BE122:BE218))*I33),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ROUND((SUM(BF122:BF218)),  2)</f>
        <v>0</v>
      </c>
      <c r="G34" s="39"/>
      <c r="H34" s="39"/>
      <c r="I34" s="156">
        <v>0.14999999999999999</v>
      </c>
      <c r="J34" s="155">
        <f>ROUND(((SUM(BF122:BF218))*I34),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ROUND((SUM(BG122:BG218)),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ROUND((SUM(BH122:BH218)),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ROUND((SUM(BI122:BI218)),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Dříteč – zkapacitnění vodovodu-aktualizace 2024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Armaturní šachta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Dříteč</v>
      </c>
      <c r="G89" s="41"/>
      <c r="H89" s="41"/>
      <c r="I89" s="33" t="s">
        <v>22</v>
      </c>
      <c r="J89" s="80" t="str">
        <f>IF(J12="","",J12)</f>
        <v>10. 6. 2024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1045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1046</v>
      </c>
      <c r="E98" s="183"/>
      <c r="F98" s="183"/>
      <c r="G98" s="183"/>
      <c r="H98" s="183"/>
      <c r="I98" s="183"/>
      <c r="J98" s="184">
        <f>J152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1047</v>
      </c>
      <c r="E99" s="183"/>
      <c r="F99" s="183"/>
      <c r="G99" s="183"/>
      <c r="H99" s="183"/>
      <c r="I99" s="183"/>
      <c r="J99" s="184">
        <f>J173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1048</v>
      </c>
      <c r="E100" s="183"/>
      <c r="F100" s="183"/>
      <c r="G100" s="183"/>
      <c r="H100" s="183"/>
      <c r="I100" s="183"/>
      <c r="J100" s="184">
        <f>J182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1049</v>
      </c>
      <c r="E101" s="183"/>
      <c r="F101" s="183"/>
      <c r="G101" s="183"/>
      <c r="H101" s="183"/>
      <c r="I101" s="183"/>
      <c r="J101" s="184">
        <f>J199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1050</v>
      </c>
      <c r="E102" s="183"/>
      <c r="F102" s="183"/>
      <c r="G102" s="183"/>
      <c r="H102" s="183"/>
      <c r="I102" s="183"/>
      <c r="J102" s="184">
        <f>J216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Dříteč – zkapacitnění vodovodu-aktualizace 2024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02 - Armaturní šachta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Dříteč</v>
      </c>
      <c r="G116" s="41"/>
      <c r="H116" s="41"/>
      <c r="I116" s="33" t="s">
        <v>22</v>
      </c>
      <c r="J116" s="80" t="str">
        <f>IF(J12="","",J12)</f>
        <v>10. 6. 2024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Vodovody a kanalizace Pardubice, a.s.</v>
      </c>
      <c r="G118" s="41"/>
      <c r="H118" s="41"/>
      <c r="I118" s="33" t="s">
        <v>32</v>
      </c>
      <c r="J118" s="37" t="str">
        <f>E21</f>
        <v>Multiaqua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Leona Šaldová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123</v>
      </c>
      <c r="D121" s="195" t="s">
        <v>66</v>
      </c>
      <c r="E121" s="195" t="s">
        <v>62</v>
      </c>
      <c r="F121" s="195" t="s">
        <v>63</v>
      </c>
      <c r="G121" s="195" t="s">
        <v>124</v>
      </c>
      <c r="H121" s="195" t="s">
        <v>125</v>
      </c>
      <c r="I121" s="195" t="s">
        <v>126</v>
      </c>
      <c r="J121" s="195" t="s">
        <v>106</v>
      </c>
      <c r="K121" s="196" t="s">
        <v>127</v>
      </c>
      <c r="L121" s="197"/>
      <c r="M121" s="101" t="s">
        <v>1</v>
      </c>
      <c r="N121" s="102" t="s">
        <v>45</v>
      </c>
      <c r="O121" s="102" t="s">
        <v>128</v>
      </c>
      <c r="P121" s="102" t="s">
        <v>129</v>
      </c>
      <c r="Q121" s="102" t="s">
        <v>130</v>
      </c>
      <c r="R121" s="102" t="s">
        <v>131</v>
      </c>
      <c r="S121" s="102" t="s">
        <v>132</v>
      </c>
      <c r="T121" s="103" t="s">
        <v>133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134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P123+P152+P173+P182+P199+P216</f>
        <v>0</v>
      </c>
      <c r="Q122" s="105"/>
      <c r="R122" s="200">
        <f>R123+R152+R173+R182+R199+R216</f>
        <v>0</v>
      </c>
      <c r="S122" s="105"/>
      <c r="T122" s="201">
        <f>T123+T152+T173+T182+T199+T216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80</v>
      </c>
      <c r="AU122" s="18" t="s">
        <v>108</v>
      </c>
      <c r="BK122" s="202">
        <f>BK123+BK152+BK173+BK182+BK199+BK216</f>
        <v>0</v>
      </c>
    </row>
    <row r="123" s="12" customFormat="1" ht="25.92" customHeight="1">
      <c r="A123" s="12"/>
      <c r="B123" s="203"/>
      <c r="C123" s="204"/>
      <c r="D123" s="205" t="s">
        <v>80</v>
      </c>
      <c r="E123" s="206" t="s">
        <v>1051</v>
      </c>
      <c r="F123" s="206" t="s">
        <v>1052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SUM(P124:P151)</f>
        <v>0</v>
      </c>
      <c r="Q123" s="211"/>
      <c r="R123" s="212">
        <f>SUM(R124:R151)</f>
        <v>0</v>
      </c>
      <c r="S123" s="211"/>
      <c r="T123" s="213">
        <f>SUM(T124:T151)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89</v>
      </c>
      <c r="AT123" s="215" t="s">
        <v>80</v>
      </c>
      <c r="AU123" s="215" t="s">
        <v>81</v>
      </c>
      <c r="AY123" s="214" t="s">
        <v>137</v>
      </c>
      <c r="BK123" s="216">
        <f>SUM(BK124:BK151)</f>
        <v>0</v>
      </c>
    </row>
    <row r="124" s="2" customFormat="1" ht="16.5" customHeight="1">
      <c r="A124" s="39"/>
      <c r="B124" s="40"/>
      <c r="C124" s="219" t="s">
        <v>89</v>
      </c>
      <c r="D124" s="219" t="s">
        <v>139</v>
      </c>
      <c r="E124" s="220" t="s">
        <v>1053</v>
      </c>
      <c r="F124" s="221" t="s">
        <v>1054</v>
      </c>
      <c r="G124" s="222" t="s">
        <v>921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46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144</v>
      </c>
      <c r="AT124" s="230" t="s">
        <v>139</v>
      </c>
      <c r="AU124" s="230" t="s">
        <v>89</v>
      </c>
      <c r="AY124" s="18" t="s">
        <v>137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89</v>
      </c>
      <c r="BK124" s="231">
        <f>ROUND(I124*H124,2)</f>
        <v>0</v>
      </c>
      <c r="BL124" s="18" t="s">
        <v>144</v>
      </c>
      <c r="BM124" s="230" t="s">
        <v>91</v>
      </c>
    </row>
    <row r="125" s="2" customFormat="1">
      <c r="A125" s="39"/>
      <c r="B125" s="40"/>
      <c r="C125" s="41"/>
      <c r="D125" s="232" t="s">
        <v>146</v>
      </c>
      <c r="E125" s="41"/>
      <c r="F125" s="296" t="s">
        <v>1055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89</v>
      </c>
    </row>
    <row r="126" s="2" customFormat="1" ht="21.75" customHeight="1">
      <c r="A126" s="39"/>
      <c r="B126" s="40"/>
      <c r="C126" s="219" t="s">
        <v>91</v>
      </c>
      <c r="D126" s="219" t="s">
        <v>139</v>
      </c>
      <c r="E126" s="220" t="s">
        <v>1056</v>
      </c>
      <c r="F126" s="221" t="s">
        <v>1057</v>
      </c>
      <c r="G126" s="222" t="s">
        <v>1058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46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144</v>
      </c>
      <c r="AT126" s="230" t="s">
        <v>139</v>
      </c>
      <c r="AU126" s="230" t="s">
        <v>89</v>
      </c>
      <c r="AY126" s="18" t="s">
        <v>137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89</v>
      </c>
      <c r="BK126" s="231">
        <f>ROUND(I126*H126,2)</f>
        <v>0</v>
      </c>
      <c r="BL126" s="18" t="s">
        <v>144</v>
      </c>
      <c r="BM126" s="230" t="s">
        <v>144</v>
      </c>
    </row>
    <row r="127" s="2" customFormat="1">
      <c r="A127" s="39"/>
      <c r="B127" s="40"/>
      <c r="C127" s="41"/>
      <c r="D127" s="232" t="s">
        <v>146</v>
      </c>
      <c r="E127" s="41"/>
      <c r="F127" s="233" t="s">
        <v>1059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89</v>
      </c>
    </row>
    <row r="128" s="2" customFormat="1" ht="16.5" customHeight="1">
      <c r="A128" s="39"/>
      <c r="B128" s="40"/>
      <c r="C128" s="219" t="s">
        <v>163</v>
      </c>
      <c r="D128" s="219" t="s">
        <v>139</v>
      </c>
      <c r="E128" s="220" t="s">
        <v>1060</v>
      </c>
      <c r="F128" s="221" t="s">
        <v>1061</v>
      </c>
      <c r="G128" s="222" t="s">
        <v>1058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46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144</v>
      </c>
      <c r="AT128" s="230" t="s">
        <v>139</v>
      </c>
      <c r="AU128" s="230" t="s">
        <v>89</v>
      </c>
      <c r="AY128" s="18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89</v>
      </c>
      <c r="BK128" s="231">
        <f>ROUND(I128*H128,2)</f>
        <v>0</v>
      </c>
      <c r="BL128" s="18" t="s">
        <v>144</v>
      </c>
      <c r="BM128" s="230" t="s">
        <v>180</v>
      </c>
    </row>
    <row r="129" s="2" customFormat="1">
      <c r="A129" s="39"/>
      <c r="B129" s="40"/>
      <c r="C129" s="41"/>
      <c r="D129" s="232" t="s">
        <v>146</v>
      </c>
      <c r="E129" s="41"/>
      <c r="F129" s="233" t="s">
        <v>1062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146</v>
      </c>
      <c r="AU129" s="18" t="s">
        <v>89</v>
      </c>
    </row>
    <row r="130" s="2" customFormat="1" ht="16.5" customHeight="1">
      <c r="A130" s="39"/>
      <c r="B130" s="40"/>
      <c r="C130" s="219" t="s">
        <v>144</v>
      </c>
      <c r="D130" s="219" t="s">
        <v>139</v>
      </c>
      <c r="E130" s="220" t="s">
        <v>1063</v>
      </c>
      <c r="F130" s="221" t="s">
        <v>1064</v>
      </c>
      <c r="G130" s="222" t="s">
        <v>921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46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144</v>
      </c>
      <c r="AT130" s="230" t="s">
        <v>139</v>
      </c>
      <c r="AU130" s="230" t="s">
        <v>89</v>
      </c>
      <c r="AY130" s="18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89</v>
      </c>
      <c r="BK130" s="231">
        <f>ROUND(I130*H130,2)</f>
        <v>0</v>
      </c>
      <c r="BL130" s="18" t="s">
        <v>144</v>
      </c>
      <c r="BM130" s="230" t="s">
        <v>194</v>
      </c>
    </row>
    <row r="131" s="2" customFormat="1">
      <c r="A131" s="39"/>
      <c r="B131" s="40"/>
      <c r="C131" s="41"/>
      <c r="D131" s="232" t="s">
        <v>146</v>
      </c>
      <c r="E131" s="41"/>
      <c r="F131" s="233" t="s">
        <v>1065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89</v>
      </c>
    </row>
    <row r="132" s="2" customFormat="1" ht="16.5" customHeight="1">
      <c r="A132" s="39"/>
      <c r="B132" s="40"/>
      <c r="C132" s="219" t="s">
        <v>173</v>
      </c>
      <c r="D132" s="219" t="s">
        <v>139</v>
      </c>
      <c r="E132" s="220" t="s">
        <v>1066</v>
      </c>
      <c r="F132" s="221" t="s">
        <v>1067</v>
      </c>
      <c r="G132" s="222" t="s">
        <v>921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144</v>
      </c>
      <c r="AT132" s="230" t="s">
        <v>139</v>
      </c>
      <c r="AU132" s="230" t="s">
        <v>89</v>
      </c>
      <c r="AY132" s="18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89</v>
      </c>
      <c r="BK132" s="231">
        <f>ROUND(I132*H132,2)</f>
        <v>0</v>
      </c>
      <c r="BL132" s="18" t="s">
        <v>144</v>
      </c>
      <c r="BM132" s="230" t="s">
        <v>206</v>
      </c>
    </row>
    <row r="133" s="2" customFormat="1">
      <c r="A133" s="39"/>
      <c r="B133" s="40"/>
      <c r="C133" s="41"/>
      <c r="D133" s="232" t="s">
        <v>146</v>
      </c>
      <c r="E133" s="41"/>
      <c r="F133" s="233" t="s">
        <v>1068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89</v>
      </c>
    </row>
    <row r="134" s="2" customFormat="1" ht="16.5" customHeight="1">
      <c r="A134" s="39"/>
      <c r="B134" s="40"/>
      <c r="C134" s="219" t="s">
        <v>180</v>
      </c>
      <c r="D134" s="219" t="s">
        <v>139</v>
      </c>
      <c r="E134" s="220" t="s">
        <v>1069</v>
      </c>
      <c r="F134" s="221" t="s">
        <v>1070</v>
      </c>
      <c r="G134" s="222" t="s">
        <v>921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46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144</v>
      </c>
      <c r="AT134" s="230" t="s">
        <v>139</v>
      </c>
      <c r="AU134" s="230" t="s">
        <v>89</v>
      </c>
      <c r="AY134" s="18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89</v>
      </c>
      <c r="BK134" s="231">
        <f>ROUND(I134*H134,2)</f>
        <v>0</v>
      </c>
      <c r="BL134" s="18" t="s">
        <v>144</v>
      </c>
      <c r="BM134" s="230" t="s">
        <v>217</v>
      </c>
    </row>
    <row r="135" s="2" customFormat="1">
      <c r="A135" s="39"/>
      <c r="B135" s="40"/>
      <c r="C135" s="41"/>
      <c r="D135" s="232" t="s">
        <v>146</v>
      </c>
      <c r="E135" s="41"/>
      <c r="F135" s="233" t="s">
        <v>1071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89</v>
      </c>
    </row>
    <row r="136" s="2" customFormat="1" ht="16.5" customHeight="1">
      <c r="A136" s="39"/>
      <c r="B136" s="40"/>
      <c r="C136" s="219" t="s">
        <v>187</v>
      </c>
      <c r="D136" s="219" t="s">
        <v>139</v>
      </c>
      <c r="E136" s="220" t="s">
        <v>1072</v>
      </c>
      <c r="F136" s="221" t="s">
        <v>1073</v>
      </c>
      <c r="G136" s="222" t="s">
        <v>921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46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144</v>
      </c>
      <c r="AT136" s="230" t="s">
        <v>139</v>
      </c>
      <c r="AU136" s="230" t="s">
        <v>89</v>
      </c>
      <c r="AY136" s="18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89</v>
      </c>
      <c r="BK136" s="231">
        <f>ROUND(I136*H136,2)</f>
        <v>0</v>
      </c>
      <c r="BL136" s="18" t="s">
        <v>144</v>
      </c>
      <c r="BM136" s="230" t="s">
        <v>230</v>
      </c>
    </row>
    <row r="137" s="2" customFormat="1">
      <c r="A137" s="39"/>
      <c r="B137" s="40"/>
      <c r="C137" s="41"/>
      <c r="D137" s="232" t="s">
        <v>146</v>
      </c>
      <c r="E137" s="41"/>
      <c r="F137" s="233" t="s">
        <v>1074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89</v>
      </c>
    </row>
    <row r="138" s="2" customFormat="1" ht="16.5" customHeight="1">
      <c r="A138" s="39"/>
      <c r="B138" s="40"/>
      <c r="C138" s="219" t="s">
        <v>194</v>
      </c>
      <c r="D138" s="219" t="s">
        <v>139</v>
      </c>
      <c r="E138" s="220" t="s">
        <v>1075</v>
      </c>
      <c r="F138" s="221" t="s">
        <v>1076</v>
      </c>
      <c r="G138" s="222" t="s">
        <v>921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46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144</v>
      </c>
      <c r="AT138" s="230" t="s">
        <v>139</v>
      </c>
      <c r="AU138" s="230" t="s">
        <v>89</v>
      </c>
      <c r="AY138" s="18" t="s">
        <v>137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89</v>
      </c>
      <c r="BK138" s="231">
        <f>ROUND(I138*H138,2)</f>
        <v>0</v>
      </c>
      <c r="BL138" s="18" t="s">
        <v>144</v>
      </c>
      <c r="BM138" s="230" t="s">
        <v>241</v>
      </c>
    </row>
    <row r="139" s="2" customFormat="1">
      <c r="A139" s="39"/>
      <c r="B139" s="40"/>
      <c r="C139" s="41"/>
      <c r="D139" s="232" t="s">
        <v>146</v>
      </c>
      <c r="E139" s="41"/>
      <c r="F139" s="233" t="s">
        <v>1077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89</v>
      </c>
    </row>
    <row r="140" s="2" customFormat="1" ht="16.5" customHeight="1">
      <c r="A140" s="39"/>
      <c r="B140" s="40"/>
      <c r="C140" s="219" t="s">
        <v>200</v>
      </c>
      <c r="D140" s="219" t="s">
        <v>139</v>
      </c>
      <c r="E140" s="220" t="s">
        <v>1078</v>
      </c>
      <c r="F140" s="221" t="s">
        <v>1079</v>
      </c>
      <c r="G140" s="222" t="s">
        <v>921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46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144</v>
      </c>
      <c r="AT140" s="230" t="s">
        <v>139</v>
      </c>
      <c r="AU140" s="230" t="s">
        <v>89</v>
      </c>
      <c r="AY140" s="18" t="s">
        <v>137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89</v>
      </c>
      <c r="BK140" s="231">
        <f>ROUND(I140*H140,2)</f>
        <v>0</v>
      </c>
      <c r="BL140" s="18" t="s">
        <v>144</v>
      </c>
      <c r="BM140" s="230" t="s">
        <v>251</v>
      </c>
    </row>
    <row r="141" s="2" customFormat="1">
      <c r="A141" s="39"/>
      <c r="B141" s="40"/>
      <c r="C141" s="41"/>
      <c r="D141" s="232" t="s">
        <v>146</v>
      </c>
      <c r="E141" s="41"/>
      <c r="F141" s="233" t="s">
        <v>1080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89</v>
      </c>
    </row>
    <row r="142" s="2" customFormat="1" ht="16.5" customHeight="1">
      <c r="A142" s="39"/>
      <c r="B142" s="40"/>
      <c r="C142" s="219" t="s">
        <v>206</v>
      </c>
      <c r="D142" s="219" t="s">
        <v>139</v>
      </c>
      <c r="E142" s="220" t="s">
        <v>1081</v>
      </c>
      <c r="F142" s="221" t="s">
        <v>1082</v>
      </c>
      <c r="G142" s="222" t="s">
        <v>921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46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144</v>
      </c>
      <c r="AT142" s="230" t="s">
        <v>139</v>
      </c>
      <c r="AU142" s="230" t="s">
        <v>89</v>
      </c>
      <c r="AY142" s="18" t="s">
        <v>137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89</v>
      </c>
      <c r="BK142" s="231">
        <f>ROUND(I142*H142,2)</f>
        <v>0</v>
      </c>
      <c r="BL142" s="18" t="s">
        <v>144</v>
      </c>
      <c r="BM142" s="230" t="s">
        <v>260</v>
      </c>
    </row>
    <row r="143" s="2" customFormat="1">
      <c r="A143" s="39"/>
      <c r="B143" s="40"/>
      <c r="C143" s="41"/>
      <c r="D143" s="232" t="s">
        <v>146</v>
      </c>
      <c r="E143" s="41"/>
      <c r="F143" s="233" t="s">
        <v>1083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89</v>
      </c>
    </row>
    <row r="144" s="2" customFormat="1" ht="16.5" customHeight="1">
      <c r="A144" s="39"/>
      <c r="B144" s="40"/>
      <c r="C144" s="219" t="s">
        <v>211</v>
      </c>
      <c r="D144" s="219" t="s">
        <v>139</v>
      </c>
      <c r="E144" s="220" t="s">
        <v>1084</v>
      </c>
      <c r="F144" s="221" t="s">
        <v>1085</v>
      </c>
      <c r="G144" s="222" t="s">
        <v>921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46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144</v>
      </c>
      <c r="AT144" s="230" t="s">
        <v>139</v>
      </c>
      <c r="AU144" s="230" t="s">
        <v>89</v>
      </c>
      <c r="AY144" s="18" t="s">
        <v>137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89</v>
      </c>
      <c r="BK144" s="231">
        <f>ROUND(I144*H144,2)</f>
        <v>0</v>
      </c>
      <c r="BL144" s="18" t="s">
        <v>144</v>
      </c>
      <c r="BM144" s="230" t="s">
        <v>268</v>
      </c>
    </row>
    <row r="145" s="2" customFormat="1">
      <c r="A145" s="39"/>
      <c r="B145" s="40"/>
      <c r="C145" s="41"/>
      <c r="D145" s="232" t="s">
        <v>146</v>
      </c>
      <c r="E145" s="41"/>
      <c r="F145" s="233" t="s">
        <v>1086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89</v>
      </c>
    </row>
    <row r="146" s="2" customFormat="1" ht="16.5" customHeight="1">
      <c r="A146" s="39"/>
      <c r="B146" s="40"/>
      <c r="C146" s="219" t="s">
        <v>217</v>
      </c>
      <c r="D146" s="219" t="s">
        <v>139</v>
      </c>
      <c r="E146" s="220" t="s">
        <v>1087</v>
      </c>
      <c r="F146" s="221" t="s">
        <v>1088</v>
      </c>
      <c r="G146" s="222" t="s">
        <v>921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46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144</v>
      </c>
      <c r="AT146" s="230" t="s">
        <v>139</v>
      </c>
      <c r="AU146" s="230" t="s">
        <v>89</v>
      </c>
      <c r="AY146" s="18" t="s">
        <v>137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89</v>
      </c>
      <c r="BK146" s="231">
        <f>ROUND(I146*H146,2)</f>
        <v>0</v>
      </c>
      <c r="BL146" s="18" t="s">
        <v>144</v>
      </c>
      <c r="BM146" s="230" t="s">
        <v>278</v>
      </c>
    </row>
    <row r="147" s="2" customFormat="1">
      <c r="A147" s="39"/>
      <c r="B147" s="40"/>
      <c r="C147" s="41"/>
      <c r="D147" s="232" t="s">
        <v>146</v>
      </c>
      <c r="E147" s="41"/>
      <c r="F147" s="233" t="s">
        <v>1089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89</v>
      </c>
    </row>
    <row r="148" s="2" customFormat="1" ht="16.5" customHeight="1">
      <c r="A148" s="39"/>
      <c r="B148" s="40"/>
      <c r="C148" s="219" t="s">
        <v>223</v>
      </c>
      <c r="D148" s="219" t="s">
        <v>139</v>
      </c>
      <c r="E148" s="220" t="s">
        <v>1090</v>
      </c>
      <c r="F148" s="221" t="s">
        <v>1091</v>
      </c>
      <c r="G148" s="222" t="s">
        <v>921</v>
      </c>
      <c r="H148" s="223">
        <v>1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46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144</v>
      </c>
      <c r="AT148" s="230" t="s">
        <v>139</v>
      </c>
      <c r="AU148" s="230" t="s">
        <v>89</v>
      </c>
      <c r="AY148" s="18" t="s">
        <v>137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89</v>
      </c>
      <c r="BK148" s="231">
        <f>ROUND(I148*H148,2)</f>
        <v>0</v>
      </c>
      <c r="BL148" s="18" t="s">
        <v>144</v>
      </c>
      <c r="BM148" s="230" t="s">
        <v>290</v>
      </c>
    </row>
    <row r="149" s="2" customFormat="1">
      <c r="A149" s="39"/>
      <c r="B149" s="40"/>
      <c r="C149" s="41"/>
      <c r="D149" s="232" t="s">
        <v>146</v>
      </c>
      <c r="E149" s="41"/>
      <c r="F149" s="233" t="s">
        <v>1092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89</v>
      </c>
    </row>
    <row r="150" s="2" customFormat="1" ht="16.5" customHeight="1">
      <c r="A150" s="39"/>
      <c r="B150" s="40"/>
      <c r="C150" s="219" t="s">
        <v>230</v>
      </c>
      <c r="D150" s="219" t="s">
        <v>139</v>
      </c>
      <c r="E150" s="220" t="s">
        <v>1093</v>
      </c>
      <c r="F150" s="221" t="s">
        <v>1094</v>
      </c>
      <c r="G150" s="222" t="s">
        <v>921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46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144</v>
      </c>
      <c r="AT150" s="230" t="s">
        <v>139</v>
      </c>
      <c r="AU150" s="230" t="s">
        <v>89</v>
      </c>
      <c r="AY150" s="18" t="s">
        <v>137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89</v>
      </c>
      <c r="BK150" s="231">
        <f>ROUND(I150*H150,2)</f>
        <v>0</v>
      </c>
      <c r="BL150" s="18" t="s">
        <v>144</v>
      </c>
      <c r="BM150" s="230" t="s">
        <v>304</v>
      </c>
    </row>
    <row r="151" s="2" customFormat="1">
      <c r="A151" s="39"/>
      <c r="B151" s="40"/>
      <c r="C151" s="41"/>
      <c r="D151" s="232" t="s">
        <v>146</v>
      </c>
      <c r="E151" s="41"/>
      <c r="F151" s="233" t="s">
        <v>1095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89</v>
      </c>
    </row>
    <row r="152" s="12" customFormat="1" ht="25.92" customHeight="1">
      <c r="A152" s="12"/>
      <c r="B152" s="203"/>
      <c r="C152" s="204"/>
      <c r="D152" s="205" t="s">
        <v>80</v>
      </c>
      <c r="E152" s="206" t="s">
        <v>1096</v>
      </c>
      <c r="F152" s="206" t="s">
        <v>1097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SUM(P153:P172)</f>
        <v>0</v>
      </c>
      <c r="Q152" s="211"/>
      <c r="R152" s="212">
        <f>SUM(R153:R172)</f>
        <v>0</v>
      </c>
      <c r="S152" s="211"/>
      <c r="T152" s="213">
        <f>SUM(T153:T172)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89</v>
      </c>
      <c r="AT152" s="215" t="s">
        <v>80</v>
      </c>
      <c r="AU152" s="215" t="s">
        <v>81</v>
      </c>
      <c r="AY152" s="214" t="s">
        <v>137</v>
      </c>
      <c r="BK152" s="216">
        <f>SUM(BK153:BK172)</f>
        <v>0</v>
      </c>
    </row>
    <row r="153" s="2" customFormat="1" ht="16.5" customHeight="1">
      <c r="A153" s="39"/>
      <c r="B153" s="40"/>
      <c r="C153" s="219" t="s">
        <v>8</v>
      </c>
      <c r="D153" s="219" t="s">
        <v>139</v>
      </c>
      <c r="E153" s="220" t="s">
        <v>1098</v>
      </c>
      <c r="F153" s="221" t="s">
        <v>1099</v>
      </c>
      <c r="G153" s="222" t="s">
        <v>203</v>
      </c>
      <c r="H153" s="223">
        <v>20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46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144</v>
      </c>
      <c r="AT153" s="230" t="s">
        <v>139</v>
      </c>
      <c r="AU153" s="230" t="s">
        <v>89</v>
      </c>
      <c r="AY153" s="18" t="s">
        <v>137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89</v>
      </c>
      <c r="BK153" s="231">
        <f>ROUND(I153*H153,2)</f>
        <v>0</v>
      </c>
      <c r="BL153" s="18" t="s">
        <v>144</v>
      </c>
      <c r="BM153" s="230" t="s">
        <v>324</v>
      </c>
    </row>
    <row r="154" s="2" customFormat="1">
      <c r="A154" s="39"/>
      <c r="B154" s="40"/>
      <c r="C154" s="41"/>
      <c r="D154" s="232" t="s">
        <v>146</v>
      </c>
      <c r="E154" s="41"/>
      <c r="F154" s="233" t="s">
        <v>1100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89</v>
      </c>
    </row>
    <row r="155" s="2" customFormat="1" ht="16.5" customHeight="1">
      <c r="A155" s="39"/>
      <c r="B155" s="40"/>
      <c r="C155" s="219" t="s">
        <v>241</v>
      </c>
      <c r="D155" s="219" t="s">
        <v>139</v>
      </c>
      <c r="E155" s="220" t="s">
        <v>1101</v>
      </c>
      <c r="F155" s="221" t="s">
        <v>1102</v>
      </c>
      <c r="G155" s="222" t="s">
        <v>203</v>
      </c>
      <c r="H155" s="223">
        <v>60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46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144</v>
      </c>
      <c r="AT155" s="230" t="s">
        <v>139</v>
      </c>
      <c r="AU155" s="230" t="s">
        <v>89</v>
      </c>
      <c r="AY155" s="18" t="s">
        <v>137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89</v>
      </c>
      <c r="BK155" s="231">
        <f>ROUND(I155*H155,2)</f>
        <v>0</v>
      </c>
      <c r="BL155" s="18" t="s">
        <v>144</v>
      </c>
      <c r="BM155" s="230" t="s">
        <v>335</v>
      </c>
    </row>
    <row r="156" s="2" customFormat="1">
      <c r="A156" s="39"/>
      <c r="B156" s="40"/>
      <c r="C156" s="41"/>
      <c r="D156" s="232" t="s">
        <v>146</v>
      </c>
      <c r="E156" s="41"/>
      <c r="F156" s="233" t="s">
        <v>1100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89</v>
      </c>
    </row>
    <row r="157" s="2" customFormat="1" ht="16.5" customHeight="1">
      <c r="A157" s="39"/>
      <c r="B157" s="40"/>
      <c r="C157" s="219" t="s">
        <v>246</v>
      </c>
      <c r="D157" s="219" t="s">
        <v>139</v>
      </c>
      <c r="E157" s="220" t="s">
        <v>1103</v>
      </c>
      <c r="F157" s="221" t="s">
        <v>1104</v>
      </c>
      <c r="G157" s="222" t="s">
        <v>203</v>
      </c>
      <c r="H157" s="223">
        <v>20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46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144</v>
      </c>
      <c r="AT157" s="230" t="s">
        <v>139</v>
      </c>
      <c r="AU157" s="230" t="s">
        <v>89</v>
      </c>
      <c r="AY157" s="18" t="s">
        <v>137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89</v>
      </c>
      <c r="BK157" s="231">
        <f>ROUND(I157*H157,2)</f>
        <v>0</v>
      </c>
      <c r="BL157" s="18" t="s">
        <v>144</v>
      </c>
      <c r="BM157" s="230" t="s">
        <v>345</v>
      </c>
    </row>
    <row r="158" s="2" customFormat="1">
      <c r="A158" s="39"/>
      <c r="B158" s="40"/>
      <c r="C158" s="41"/>
      <c r="D158" s="232" t="s">
        <v>146</v>
      </c>
      <c r="E158" s="41"/>
      <c r="F158" s="233" t="s">
        <v>1100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146</v>
      </c>
      <c r="AU158" s="18" t="s">
        <v>89</v>
      </c>
    </row>
    <row r="159" s="2" customFormat="1" ht="16.5" customHeight="1">
      <c r="A159" s="39"/>
      <c r="B159" s="40"/>
      <c r="C159" s="219" t="s">
        <v>251</v>
      </c>
      <c r="D159" s="219" t="s">
        <v>139</v>
      </c>
      <c r="E159" s="220" t="s">
        <v>1105</v>
      </c>
      <c r="F159" s="221" t="s">
        <v>1106</v>
      </c>
      <c r="G159" s="222" t="s">
        <v>203</v>
      </c>
      <c r="H159" s="223">
        <v>40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46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144</v>
      </c>
      <c r="AT159" s="230" t="s">
        <v>139</v>
      </c>
      <c r="AU159" s="230" t="s">
        <v>89</v>
      </c>
      <c r="AY159" s="18" t="s">
        <v>137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89</v>
      </c>
      <c r="BK159" s="231">
        <f>ROUND(I159*H159,2)</f>
        <v>0</v>
      </c>
      <c r="BL159" s="18" t="s">
        <v>144</v>
      </c>
      <c r="BM159" s="230" t="s">
        <v>357</v>
      </c>
    </row>
    <row r="160" s="2" customFormat="1">
      <c r="A160" s="39"/>
      <c r="B160" s="40"/>
      <c r="C160" s="41"/>
      <c r="D160" s="232" t="s">
        <v>146</v>
      </c>
      <c r="E160" s="41"/>
      <c r="F160" s="233" t="s">
        <v>1100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89</v>
      </c>
    </row>
    <row r="161" s="2" customFormat="1" ht="16.5" customHeight="1">
      <c r="A161" s="39"/>
      <c r="B161" s="40"/>
      <c r="C161" s="219" t="s">
        <v>255</v>
      </c>
      <c r="D161" s="219" t="s">
        <v>139</v>
      </c>
      <c r="E161" s="220" t="s">
        <v>1107</v>
      </c>
      <c r="F161" s="221" t="s">
        <v>1108</v>
      </c>
      <c r="G161" s="222" t="s">
        <v>203</v>
      </c>
      <c r="H161" s="223">
        <v>20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46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144</v>
      </c>
      <c r="AT161" s="230" t="s">
        <v>139</v>
      </c>
      <c r="AU161" s="230" t="s">
        <v>89</v>
      </c>
      <c r="AY161" s="18" t="s">
        <v>137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89</v>
      </c>
      <c r="BK161" s="231">
        <f>ROUND(I161*H161,2)</f>
        <v>0</v>
      </c>
      <c r="BL161" s="18" t="s">
        <v>144</v>
      </c>
      <c r="BM161" s="230" t="s">
        <v>370</v>
      </c>
    </row>
    <row r="162" s="2" customFormat="1">
      <c r="A162" s="39"/>
      <c r="B162" s="40"/>
      <c r="C162" s="41"/>
      <c r="D162" s="232" t="s">
        <v>146</v>
      </c>
      <c r="E162" s="41"/>
      <c r="F162" s="233" t="s">
        <v>1100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146</v>
      </c>
      <c r="AU162" s="18" t="s">
        <v>89</v>
      </c>
    </row>
    <row r="163" s="2" customFormat="1" ht="16.5" customHeight="1">
      <c r="A163" s="39"/>
      <c r="B163" s="40"/>
      <c r="C163" s="219" t="s">
        <v>260</v>
      </c>
      <c r="D163" s="219" t="s">
        <v>139</v>
      </c>
      <c r="E163" s="220" t="s">
        <v>1109</v>
      </c>
      <c r="F163" s="221" t="s">
        <v>1110</v>
      </c>
      <c r="G163" s="222" t="s">
        <v>203</v>
      </c>
      <c r="H163" s="223">
        <v>5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46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144</v>
      </c>
      <c r="AT163" s="230" t="s">
        <v>139</v>
      </c>
      <c r="AU163" s="230" t="s">
        <v>89</v>
      </c>
      <c r="AY163" s="18" t="s">
        <v>137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89</v>
      </c>
      <c r="BK163" s="231">
        <f>ROUND(I163*H163,2)</f>
        <v>0</v>
      </c>
      <c r="BL163" s="18" t="s">
        <v>144</v>
      </c>
      <c r="BM163" s="230" t="s">
        <v>379</v>
      </c>
    </row>
    <row r="164" s="2" customFormat="1">
      <c r="A164" s="39"/>
      <c r="B164" s="40"/>
      <c r="C164" s="41"/>
      <c r="D164" s="232" t="s">
        <v>146</v>
      </c>
      <c r="E164" s="41"/>
      <c r="F164" s="233" t="s">
        <v>1100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89</v>
      </c>
    </row>
    <row r="165" s="2" customFormat="1" ht="16.5" customHeight="1">
      <c r="A165" s="39"/>
      <c r="B165" s="40"/>
      <c r="C165" s="219" t="s">
        <v>7</v>
      </c>
      <c r="D165" s="219" t="s">
        <v>139</v>
      </c>
      <c r="E165" s="220" t="s">
        <v>1111</v>
      </c>
      <c r="F165" s="221" t="s">
        <v>1112</v>
      </c>
      <c r="G165" s="222" t="s">
        <v>203</v>
      </c>
      <c r="H165" s="223">
        <v>5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46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144</v>
      </c>
      <c r="AT165" s="230" t="s">
        <v>139</v>
      </c>
      <c r="AU165" s="230" t="s">
        <v>89</v>
      </c>
      <c r="AY165" s="18" t="s">
        <v>137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89</v>
      </c>
      <c r="BK165" s="231">
        <f>ROUND(I165*H165,2)</f>
        <v>0</v>
      </c>
      <c r="BL165" s="18" t="s">
        <v>144</v>
      </c>
      <c r="BM165" s="230" t="s">
        <v>388</v>
      </c>
    </row>
    <row r="166" s="2" customFormat="1">
      <c r="A166" s="39"/>
      <c r="B166" s="40"/>
      <c r="C166" s="41"/>
      <c r="D166" s="232" t="s">
        <v>146</v>
      </c>
      <c r="E166" s="41"/>
      <c r="F166" s="233" t="s">
        <v>1100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89</v>
      </c>
    </row>
    <row r="167" s="2" customFormat="1" ht="16.5" customHeight="1">
      <c r="A167" s="39"/>
      <c r="B167" s="40"/>
      <c r="C167" s="219" t="s">
        <v>268</v>
      </c>
      <c r="D167" s="219" t="s">
        <v>139</v>
      </c>
      <c r="E167" s="220" t="s">
        <v>1113</v>
      </c>
      <c r="F167" s="221" t="s">
        <v>1114</v>
      </c>
      <c r="G167" s="222" t="s">
        <v>203</v>
      </c>
      <c r="H167" s="223">
        <v>30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46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144</v>
      </c>
      <c r="AT167" s="230" t="s">
        <v>139</v>
      </c>
      <c r="AU167" s="230" t="s">
        <v>89</v>
      </c>
      <c r="AY167" s="18" t="s">
        <v>137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89</v>
      </c>
      <c r="BK167" s="231">
        <f>ROUND(I167*H167,2)</f>
        <v>0</v>
      </c>
      <c r="BL167" s="18" t="s">
        <v>144</v>
      </c>
      <c r="BM167" s="230" t="s">
        <v>398</v>
      </c>
    </row>
    <row r="168" s="2" customFormat="1">
      <c r="A168" s="39"/>
      <c r="B168" s="40"/>
      <c r="C168" s="41"/>
      <c r="D168" s="232" t="s">
        <v>146</v>
      </c>
      <c r="E168" s="41"/>
      <c r="F168" s="233" t="s">
        <v>1100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146</v>
      </c>
      <c r="AU168" s="18" t="s">
        <v>89</v>
      </c>
    </row>
    <row r="169" s="2" customFormat="1" ht="16.5" customHeight="1">
      <c r="A169" s="39"/>
      <c r="B169" s="40"/>
      <c r="C169" s="219" t="s">
        <v>272</v>
      </c>
      <c r="D169" s="219" t="s">
        <v>139</v>
      </c>
      <c r="E169" s="220" t="s">
        <v>1115</v>
      </c>
      <c r="F169" s="221" t="s">
        <v>1116</v>
      </c>
      <c r="G169" s="222" t="s">
        <v>921</v>
      </c>
      <c r="H169" s="223">
        <v>1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46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144</v>
      </c>
      <c r="AT169" s="230" t="s">
        <v>139</v>
      </c>
      <c r="AU169" s="230" t="s">
        <v>89</v>
      </c>
      <c r="AY169" s="18" t="s">
        <v>137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89</v>
      </c>
      <c r="BK169" s="231">
        <f>ROUND(I169*H169,2)</f>
        <v>0</v>
      </c>
      <c r="BL169" s="18" t="s">
        <v>144</v>
      </c>
      <c r="BM169" s="230" t="s">
        <v>406</v>
      </c>
    </row>
    <row r="170" s="2" customFormat="1">
      <c r="A170" s="39"/>
      <c r="B170" s="40"/>
      <c r="C170" s="41"/>
      <c r="D170" s="232" t="s">
        <v>146</v>
      </c>
      <c r="E170" s="41"/>
      <c r="F170" s="233" t="s">
        <v>1117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89</v>
      </c>
    </row>
    <row r="171" s="2" customFormat="1" ht="24.15" customHeight="1">
      <c r="A171" s="39"/>
      <c r="B171" s="40"/>
      <c r="C171" s="219" t="s">
        <v>278</v>
      </c>
      <c r="D171" s="219" t="s">
        <v>139</v>
      </c>
      <c r="E171" s="220" t="s">
        <v>1118</v>
      </c>
      <c r="F171" s="221" t="s">
        <v>1119</v>
      </c>
      <c r="G171" s="222" t="s">
        <v>921</v>
      </c>
      <c r="H171" s="223">
        <v>1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46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144</v>
      </c>
      <c r="AT171" s="230" t="s">
        <v>139</v>
      </c>
      <c r="AU171" s="230" t="s">
        <v>89</v>
      </c>
      <c r="AY171" s="18" t="s">
        <v>137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89</v>
      </c>
      <c r="BK171" s="231">
        <f>ROUND(I171*H171,2)</f>
        <v>0</v>
      </c>
      <c r="BL171" s="18" t="s">
        <v>144</v>
      </c>
      <c r="BM171" s="230" t="s">
        <v>414</v>
      </c>
    </row>
    <row r="172" s="2" customFormat="1">
      <c r="A172" s="39"/>
      <c r="B172" s="40"/>
      <c r="C172" s="41"/>
      <c r="D172" s="232" t="s">
        <v>146</v>
      </c>
      <c r="E172" s="41"/>
      <c r="F172" s="233" t="s">
        <v>1095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146</v>
      </c>
      <c r="AU172" s="18" t="s">
        <v>89</v>
      </c>
    </row>
    <row r="173" s="12" customFormat="1" ht="25.92" customHeight="1">
      <c r="A173" s="12"/>
      <c r="B173" s="203"/>
      <c r="C173" s="204"/>
      <c r="D173" s="205" t="s">
        <v>80</v>
      </c>
      <c r="E173" s="206" t="s">
        <v>1120</v>
      </c>
      <c r="F173" s="206" t="s">
        <v>1121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SUM(P174:P181)</f>
        <v>0</v>
      </c>
      <c r="Q173" s="211"/>
      <c r="R173" s="212">
        <f>SUM(R174:R181)</f>
        <v>0</v>
      </c>
      <c r="S173" s="211"/>
      <c r="T173" s="213">
        <f>SUM(T174:T181)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89</v>
      </c>
      <c r="AT173" s="215" t="s">
        <v>80</v>
      </c>
      <c r="AU173" s="215" t="s">
        <v>81</v>
      </c>
      <c r="AY173" s="214" t="s">
        <v>137</v>
      </c>
      <c r="BK173" s="216">
        <f>SUM(BK174:BK181)</f>
        <v>0</v>
      </c>
    </row>
    <row r="174" s="2" customFormat="1" ht="24.15" customHeight="1">
      <c r="A174" s="39"/>
      <c r="B174" s="40"/>
      <c r="C174" s="219" t="s">
        <v>285</v>
      </c>
      <c r="D174" s="219" t="s">
        <v>139</v>
      </c>
      <c r="E174" s="220" t="s">
        <v>1122</v>
      </c>
      <c r="F174" s="221" t="s">
        <v>1123</v>
      </c>
      <c r="G174" s="222" t="s">
        <v>1058</v>
      </c>
      <c r="H174" s="223">
        <v>1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46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144</v>
      </c>
      <c r="AT174" s="230" t="s">
        <v>139</v>
      </c>
      <c r="AU174" s="230" t="s">
        <v>89</v>
      </c>
      <c r="AY174" s="18" t="s">
        <v>137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89</v>
      </c>
      <c r="BK174" s="231">
        <f>ROUND(I174*H174,2)</f>
        <v>0</v>
      </c>
      <c r="BL174" s="18" t="s">
        <v>144</v>
      </c>
      <c r="BM174" s="230" t="s">
        <v>427</v>
      </c>
    </row>
    <row r="175" s="2" customFormat="1">
      <c r="A175" s="39"/>
      <c r="B175" s="40"/>
      <c r="C175" s="41"/>
      <c r="D175" s="232" t="s">
        <v>146</v>
      </c>
      <c r="E175" s="41"/>
      <c r="F175" s="233" t="s">
        <v>1124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89</v>
      </c>
    </row>
    <row r="176" s="2" customFormat="1" ht="16.5" customHeight="1">
      <c r="A176" s="39"/>
      <c r="B176" s="40"/>
      <c r="C176" s="219" t="s">
        <v>290</v>
      </c>
      <c r="D176" s="219" t="s">
        <v>139</v>
      </c>
      <c r="E176" s="220" t="s">
        <v>1125</v>
      </c>
      <c r="F176" s="221" t="s">
        <v>1126</v>
      </c>
      <c r="G176" s="222" t="s">
        <v>921</v>
      </c>
      <c r="H176" s="223">
        <v>1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46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144</v>
      </c>
      <c r="AT176" s="230" t="s">
        <v>139</v>
      </c>
      <c r="AU176" s="230" t="s">
        <v>89</v>
      </c>
      <c r="AY176" s="18" t="s">
        <v>137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89</v>
      </c>
      <c r="BK176" s="231">
        <f>ROUND(I176*H176,2)</f>
        <v>0</v>
      </c>
      <c r="BL176" s="18" t="s">
        <v>144</v>
      </c>
      <c r="BM176" s="230" t="s">
        <v>435</v>
      </c>
    </row>
    <row r="177" s="2" customFormat="1">
      <c r="A177" s="39"/>
      <c r="B177" s="40"/>
      <c r="C177" s="41"/>
      <c r="D177" s="232" t="s">
        <v>146</v>
      </c>
      <c r="E177" s="41"/>
      <c r="F177" s="233" t="s">
        <v>1127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89</v>
      </c>
    </row>
    <row r="178" s="2" customFormat="1" ht="16.5" customHeight="1">
      <c r="A178" s="39"/>
      <c r="B178" s="40"/>
      <c r="C178" s="219" t="s">
        <v>296</v>
      </c>
      <c r="D178" s="219" t="s">
        <v>139</v>
      </c>
      <c r="E178" s="220" t="s">
        <v>1128</v>
      </c>
      <c r="F178" s="221" t="s">
        <v>1129</v>
      </c>
      <c r="G178" s="222" t="s">
        <v>921</v>
      </c>
      <c r="H178" s="223">
        <v>1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46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144</v>
      </c>
      <c r="AT178" s="230" t="s">
        <v>139</v>
      </c>
      <c r="AU178" s="230" t="s">
        <v>89</v>
      </c>
      <c r="AY178" s="18" t="s">
        <v>137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89</v>
      </c>
      <c r="BK178" s="231">
        <f>ROUND(I178*H178,2)</f>
        <v>0</v>
      </c>
      <c r="BL178" s="18" t="s">
        <v>144</v>
      </c>
      <c r="BM178" s="230" t="s">
        <v>443</v>
      </c>
    </row>
    <row r="179" s="2" customFormat="1">
      <c r="A179" s="39"/>
      <c r="B179" s="40"/>
      <c r="C179" s="41"/>
      <c r="D179" s="232" t="s">
        <v>146</v>
      </c>
      <c r="E179" s="41"/>
      <c r="F179" s="233" t="s">
        <v>1130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89</v>
      </c>
    </row>
    <row r="180" s="2" customFormat="1" ht="21.75" customHeight="1">
      <c r="A180" s="39"/>
      <c r="B180" s="40"/>
      <c r="C180" s="219" t="s">
        <v>304</v>
      </c>
      <c r="D180" s="219" t="s">
        <v>139</v>
      </c>
      <c r="E180" s="220" t="s">
        <v>1131</v>
      </c>
      <c r="F180" s="221" t="s">
        <v>1132</v>
      </c>
      <c r="G180" s="222" t="s">
        <v>921</v>
      </c>
      <c r="H180" s="223">
        <v>1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46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144</v>
      </c>
      <c r="AT180" s="230" t="s">
        <v>139</v>
      </c>
      <c r="AU180" s="230" t="s">
        <v>89</v>
      </c>
      <c r="AY180" s="18" t="s">
        <v>137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89</v>
      </c>
      <c r="BK180" s="231">
        <f>ROUND(I180*H180,2)</f>
        <v>0</v>
      </c>
      <c r="BL180" s="18" t="s">
        <v>144</v>
      </c>
      <c r="BM180" s="230" t="s">
        <v>452</v>
      </c>
    </row>
    <row r="181" s="2" customFormat="1">
      <c r="A181" s="39"/>
      <c r="B181" s="40"/>
      <c r="C181" s="41"/>
      <c r="D181" s="232" t="s">
        <v>146</v>
      </c>
      <c r="E181" s="41"/>
      <c r="F181" s="233" t="s">
        <v>1095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146</v>
      </c>
      <c r="AU181" s="18" t="s">
        <v>89</v>
      </c>
    </row>
    <row r="182" s="12" customFormat="1" ht="25.92" customHeight="1">
      <c r="A182" s="12"/>
      <c r="B182" s="203"/>
      <c r="C182" s="204"/>
      <c r="D182" s="205" t="s">
        <v>80</v>
      </c>
      <c r="E182" s="206" t="s">
        <v>1133</v>
      </c>
      <c r="F182" s="206" t="s">
        <v>1134</v>
      </c>
      <c r="G182" s="204"/>
      <c r="H182" s="204"/>
      <c r="I182" s="207"/>
      <c r="J182" s="208">
        <f>BK182</f>
        <v>0</v>
      </c>
      <c r="K182" s="204"/>
      <c r="L182" s="209"/>
      <c r="M182" s="210"/>
      <c r="N182" s="211"/>
      <c r="O182" s="211"/>
      <c r="P182" s="212">
        <f>SUM(P183:P198)</f>
        <v>0</v>
      </c>
      <c r="Q182" s="211"/>
      <c r="R182" s="212">
        <f>SUM(R183:R198)</f>
        <v>0</v>
      </c>
      <c r="S182" s="211"/>
      <c r="T182" s="213">
        <f>SUM(T183:T198)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89</v>
      </c>
      <c r="AT182" s="215" t="s">
        <v>80</v>
      </c>
      <c r="AU182" s="215" t="s">
        <v>81</v>
      </c>
      <c r="AY182" s="214" t="s">
        <v>137</v>
      </c>
      <c r="BK182" s="216">
        <f>SUM(BK183:BK198)</f>
        <v>0</v>
      </c>
    </row>
    <row r="183" s="2" customFormat="1" ht="24.15" customHeight="1">
      <c r="A183" s="39"/>
      <c r="B183" s="40"/>
      <c r="C183" s="219" t="s">
        <v>317</v>
      </c>
      <c r="D183" s="219" t="s">
        <v>139</v>
      </c>
      <c r="E183" s="220" t="s">
        <v>1135</v>
      </c>
      <c r="F183" s="221" t="s">
        <v>1136</v>
      </c>
      <c r="G183" s="222" t="s">
        <v>1058</v>
      </c>
      <c r="H183" s="223">
        <v>1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46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144</v>
      </c>
      <c r="AT183" s="230" t="s">
        <v>139</v>
      </c>
      <c r="AU183" s="230" t="s">
        <v>89</v>
      </c>
      <c r="AY183" s="18" t="s">
        <v>137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89</v>
      </c>
      <c r="BK183" s="231">
        <f>ROUND(I183*H183,2)</f>
        <v>0</v>
      </c>
      <c r="BL183" s="18" t="s">
        <v>144</v>
      </c>
      <c r="BM183" s="230" t="s">
        <v>460</v>
      </c>
    </row>
    <row r="184" s="2" customFormat="1">
      <c r="A184" s="39"/>
      <c r="B184" s="40"/>
      <c r="C184" s="41"/>
      <c r="D184" s="232" t="s">
        <v>146</v>
      </c>
      <c r="E184" s="41"/>
      <c r="F184" s="233" t="s">
        <v>1137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89</v>
      </c>
    </row>
    <row r="185" s="2" customFormat="1" ht="16.5" customHeight="1">
      <c r="A185" s="39"/>
      <c r="B185" s="40"/>
      <c r="C185" s="219" t="s">
        <v>324</v>
      </c>
      <c r="D185" s="219" t="s">
        <v>139</v>
      </c>
      <c r="E185" s="220" t="s">
        <v>1138</v>
      </c>
      <c r="F185" s="221" t="s">
        <v>1139</v>
      </c>
      <c r="G185" s="222" t="s">
        <v>921</v>
      </c>
      <c r="H185" s="223">
        <v>1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46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144</v>
      </c>
      <c r="AT185" s="230" t="s">
        <v>139</v>
      </c>
      <c r="AU185" s="230" t="s">
        <v>89</v>
      </c>
      <c r="AY185" s="18" t="s">
        <v>137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89</v>
      </c>
      <c r="BK185" s="231">
        <f>ROUND(I185*H185,2)</f>
        <v>0</v>
      </c>
      <c r="BL185" s="18" t="s">
        <v>144</v>
      </c>
      <c r="BM185" s="230" t="s">
        <v>469</v>
      </c>
    </row>
    <row r="186" s="2" customFormat="1">
      <c r="A186" s="39"/>
      <c r="B186" s="40"/>
      <c r="C186" s="41"/>
      <c r="D186" s="232" t="s">
        <v>146</v>
      </c>
      <c r="E186" s="41"/>
      <c r="F186" s="233" t="s">
        <v>1140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146</v>
      </c>
      <c r="AU186" s="18" t="s">
        <v>89</v>
      </c>
    </row>
    <row r="187" s="2" customFormat="1" ht="16.5" customHeight="1">
      <c r="A187" s="39"/>
      <c r="B187" s="40"/>
      <c r="C187" s="219" t="s">
        <v>329</v>
      </c>
      <c r="D187" s="219" t="s">
        <v>139</v>
      </c>
      <c r="E187" s="220" t="s">
        <v>1141</v>
      </c>
      <c r="F187" s="221" t="s">
        <v>1142</v>
      </c>
      <c r="G187" s="222" t="s">
        <v>921</v>
      </c>
      <c r="H187" s="223">
        <v>1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46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144</v>
      </c>
      <c r="AT187" s="230" t="s">
        <v>139</v>
      </c>
      <c r="AU187" s="230" t="s">
        <v>89</v>
      </c>
      <c r="AY187" s="18" t="s">
        <v>137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89</v>
      </c>
      <c r="BK187" s="231">
        <f>ROUND(I187*H187,2)</f>
        <v>0</v>
      </c>
      <c r="BL187" s="18" t="s">
        <v>144</v>
      </c>
      <c r="BM187" s="230" t="s">
        <v>477</v>
      </c>
    </row>
    <row r="188" s="2" customFormat="1">
      <c r="A188" s="39"/>
      <c r="B188" s="40"/>
      <c r="C188" s="41"/>
      <c r="D188" s="232" t="s">
        <v>146</v>
      </c>
      <c r="E188" s="41"/>
      <c r="F188" s="233" t="s">
        <v>1140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146</v>
      </c>
      <c r="AU188" s="18" t="s">
        <v>89</v>
      </c>
    </row>
    <row r="189" s="2" customFormat="1" ht="16.5" customHeight="1">
      <c r="A189" s="39"/>
      <c r="B189" s="40"/>
      <c r="C189" s="219" t="s">
        <v>335</v>
      </c>
      <c r="D189" s="219" t="s">
        <v>139</v>
      </c>
      <c r="E189" s="220" t="s">
        <v>1143</v>
      </c>
      <c r="F189" s="221" t="s">
        <v>1144</v>
      </c>
      <c r="G189" s="222" t="s">
        <v>921</v>
      </c>
      <c r="H189" s="223">
        <v>1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46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144</v>
      </c>
      <c r="AT189" s="230" t="s">
        <v>139</v>
      </c>
      <c r="AU189" s="230" t="s">
        <v>89</v>
      </c>
      <c r="AY189" s="18" t="s">
        <v>137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89</v>
      </c>
      <c r="BK189" s="231">
        <f>ROUND(I189*H189,2)</f>
        <v>0</v>
      </c>
      <c r="BL189" s="18" t="s">
        <v>144</v>
      </c>
      <c r="BM189" s="230" t="s">
        <v>485</v>
      </c>
    </row>
    <row r="190" s="2" customFormat="1">
      <c r="A190" s="39"/>
      <c r="B190" s="40"/>
      <c r="C190" s="41"/>
      <c r="D190" s="232" t="s">
        <v>146</v>
      </c>
      <c r="E190" s="41"/>
      <c r="F190" s="233" t="s">
        <v>1140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146</v>
      </c>
      <c r="AU190" s="18" t="s">
        <v>89</v>
      </c>
    </row>
    <row r="191" s="2" customFormat="1" ht="16.5" customHeight="1">
      <c r="A191" s="39"/>
      <c r="B191" s="40"/>
      <c r="C191" s="219" t="s">
        <v>340</v>
      </c>
      <c r="D191" s="219" t="s">
        <v>139</v>
      </c>
      <c r="E191" s="220" t="s">
        <v>1145</v>
      </c>
      <c r="F191" s="221" t="s">
        <v>1146</v>
      </c>
      <c r="G191" s="222" t="s">
        <v>921</v>
      </c>
      <c r="H191" s="223">
        <v>1</v>
      </c>
      <c r="I191" s="224"/>
      <c r="J191" s="225">
        <f>ROUND(I191*H191,2)</f>
        <v>0</v>
      </c>
      <c r="K191" s="221" t="s">
        <v>1</v>
      </c>
      <c r="L191" s="45"/>
      <c r="M191" s="226" t="s">
        <v>1</v>
      </c>
      <c r="N191" s="227" t="s">
        <v>46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144</v>
      </c>
      <c r="AT191" s="230" t="s">
        <v>139</v>
      </c>
      <c r="AU191" s="230" t="s">
        <v>89</v>
      </c>
      <c r="AY191" s="18" t="s">
        <v>137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89</v>
      </c>
      <c r="BK191" s="231">
        <f>ROUND(I191*H191,2)</f>
        <v>0</v>
      </c>
      <c r="BL191" s="18" t="s">
        <v>144</v>
      </c>
      <c r="BM191" s="230" t="s">
        <v>493</v>
      </c>
    </row>
    <row r="192" s="2" customFormat="1">
      <c r="A192" s="39"/>
      <c r="B192" s="40"/>
      <c r="C192" s="41"/>
      <c r="D192" s="232" t="s">
        <v>146</v>
      </c>
      <c r="E192" s="41"/>
      <c r="F192" s="233" t="s">
        <v>1147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146</v>
      </c>
      <c r="AU192" s="18" t="s">
        <v>89</v>
      </c>
    </row>
    <row r="193" s="2" customFormat="1" ht="16.5" customHeight="1">
      <c r="A193" s="39"/>
      <c r="B193" s="40"/>
      <c r="C193" s="219" t="s">
        <v>345</v>
      </c>
      <c r="D193" s="219" t="s">
        <v>139</v>
      </c>
      <c r="E193" s="220" t="s">
        <v>1148</v>
      </c>
      <c r="F193" s="221" t="s">
        <v>1149</v>
      </c>
      <c r="G193" s="222" t="s">
        <v>921</v>
      </c>
      <c r="H193" s="223">
        <v>1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46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144</v>
      </c>
      <c r="AT193" s="230" t="s">
        <v>139</v>
      </c>
      <c r="AU193" s="230" t="s">
        <v>89</v>
      </c>
      <c r="AY193" s="18" t="s">
        <v>137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89</v>
      </c>
      <c r="BK193" s="231">
        <f>ROUND(I193*H193,2)</f>
        <v>0</v>
      </c>
      <c r="BL193" s="18" t="s">
        <v>144</v>
      </c>
      <c r="BM193" s="230" t="s">
        <v>501</v>
      </c>
    </row>
    <row r="194" s="2" customFormat="1">
      <c r="A194" s="39"/>
      <c r="B194" s="40"/>
      <c r="C194" s="41"/>
      <c r="D194" s="232" t="s">
        <v>146</v>
      </c>
      <c r="E194" s="41"/>
      <c r="F194" s="233" t="s">
        <v>1150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89</v>
      </c>
    </row>
    <row r="195" s="2" customFormat="1" ht="16.5" customHeight="1">
      <c r="A195" s="39"/>
      <c r="B195" s="40"/>
      <c r="C195" s="219" t="s">
        <v>350</v>
      </c>
      <c r="D195" s="219" t="s">
        <v>139</v>
      </c>
      <c r="E195" s="220" t="s">
        <v>1151</v>
      </c>
      <c r="F195" s="221" t="s">
        <v>1152</v>
      </c>
      <c r="G195" s="222" t="s">
        <v>921</v>
      </c>
      <c r="H195" s="223">
        <v>1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46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144</v>
      </c>
      <c r="AT195" s="230" t="s">
        <v>139</v>
      </c>
      <c r="AU195" s="230" t="s">
        <v>89</v>
      </c>
      <c r="AY195" s="18" t="s">
        <v>137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89</v>
      </c>
      <c r="BK195" s="231">
        <f>ROUND(I195*H195,2)</f>
        <v>0</v>
      </c>
      <c r="BL195" s="18" t="s">
        <v>144</v>
      </c>
      <c r="BM195" s="230" t="s">
        <v>509</v>
      </c>
    </row>
    <row r="196" s="2" customFormat="1">
      <c r="A196" s="39"/>
      <c r="B196" s="40"/>
      <c r="C196" s="41"/>
      <c r="D196" s="232" t="s">
        <v>146</v>
      </c>
      <c r="E196" s="41"/>
      <c r="F196" s="233" t="s">
        <v>1153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89</v>
      </c>
    </row>
    <row r="197" s="2" customFormat="1" ht="16.5" customHeight="1">
      <c r="A197" s="39"/>
      <c r="B197" s="40"/>
      <c r="C197" s="219" t="s">
        <v>357</v>
      </c>
      <c r="D197" s="219" t="s">
        <v>139</v>
      </c>
      <c r="E197" s="220" t="s">
        <v>1154</v>
      </c>
      <c r="F197" s="221" t="s">
        <v>1155</v>
      </c>
      <c r="G197" s="222" t="s">
        <v>921</v>
      </c>
      <c r="H197" s="223">
        <v>1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46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144</v>
      </c>
      <c r="AT197" s="230" t="s">
        <v>139</v>
      </c>
      <c r="AU197" s="230" t="s">
        <v>89</v>
      </c>
      <c r="AY197" s="18" t="s">
        <v>137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89</v>
      </c>
      <c r="BK197" s="231">
        <f>ROUND(I197*H197,2)</f>
        <v>0</v>
      </c>
      <c r="BL197" s="18" t="s">
        <v>144</v>
      </c>
      <c r="BM197" s="230" t="s">
        <v>517</v>
      </c>
    </row>
    <row r="198" s="2" customFormat="1">
      <c r="A198" s="39"/>
      <c r="B198" s="40"/>
      <c r="C198" s="41"/>
      <c r="D198" s="232" t="s">
        <v>146</v>
      </c>
      <c r="E198" s="41"/>
      <c r="F198" s="233" t="s">
        <v>1156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146</v>
      </c>
      <c r="AU198" s="18" t="s">
        <v>89</v>
      </c>
    </row>
    <row r="199" s="12" customFormat="1" ht="25.92" customHeight="1">
      <c r="A199" s="12"/>
      <c r="B199" s="203"/>
      <c r="C199" s="204"/>
      <c r="D199" s="205" t="s">
        <v>80</v>
      </c>
      <c r="E199" s="206" t="s">
        <v>1157</v>
      </c>
      <c r="F199" s="206" t="s">
        <v>1158</v>
      </c>
      <c r="G199" s="204"/>
      <c r="H199" s="204"/>
      <c r="I199" s="207"/>
      <c r="J199" s="208">
        <f>BK199</f>
        <v>0</v>
      </c>
      <c r="K199" s="204"/>
      <c r="L199" s="209"/>
      <c r="M199" s="210"/>
      <c r="N199" s="211"/>
      <c r="O199" s="211"/>
      <c r="P199" s="212">
        <f>SUM(P200:P215)</f>
        <v>0</v>
      </c>
      <c r="Q199" s="211"/>
      <c r="R199" s="212">
        <f>SUM(R200:R215)</f>
        <v>0</v>
      </c>
      <c r="S199" s="211"/>
      <c r="T199" s="213">
        <f>SUM(T200:T215)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89</v>
      </c>
      <c r="AT199" s="215" t="s">
        <v>80</v>
      </c>
      <c r="AU199" s="215" t="s">
        <v>81</v>
      </c>
      <c r="AY199" s="214" t="s">
        <v>137</v>
      </c>
      <c r="BK199" s="216">
        <f>SUM(BK200:BK215)</f>
        <v>0</v>
      </c>
    </row>
    <row r="200" s="2" customFormat="1" ht="16.5" customHeight="1">
      <c r="A200" s="39"/>
      <c r="B200" s="40"/>
      <c r="C200" s="219" t="s">
        <v>363</v>
      </c>
      <c r="D200" s="219" t="s">
        <v>139</v>
      </c>
      <c r="E200" s="220" t="s">
        <v>1159</v>
      </c>
      <c r="F200" s="221" t="s">
        <v>1160</v>
      </c>
      <c r="G200" s="222" t="s">
        <v>921</v>
      </c>
      <c r="H200" s="223">
        <v>1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46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144</v>
      </c>
      <c r="AT200" s="230" t="s">
        <v>139</v>
      </c>
      <c r="AU200" s="230" t="s">
        <v>89</v>
      </c>
      <c r="AY200" s="18" t="s">
        <v>137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89</v>
      </c>
      <c r="BK200" s="231">
        <f>ROUND(I200*H200,2)</f>
        <v>0</v>
      </c>
      <c r="BL200" s="18" t="s">
        <v>144</v>
      </c>
      <c r="BM200" s="230" t="s">
        <v>525</v>
      </c>
    </row>
    <row r="201" s="2" customFormat="1">
      <c r="A201" s="39"/>
      <c r="B201" s="40"/>
      <c r="C201" s="41"/>
      <c r="D201" s="232" t="s">
        <v>146</v>
      </c>
      <c r="E201" s="41"/>
      <c r="F201" s="233" t="s">
        <v>1161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146</v>
      </c>
      <c r="AU201" s="18" t="s">
        <v>89</v>
      </c>
    </row>
    <row r="202" s="2" customFormat="1" ht="16.5" customHeight="1">
      <c r="A202" s="39"/>
      <c r="B202" s="40"/>
      <c r="C202" s="219" t="s">
        <v>370</v>
      </c>
      <c r="D202" s="219" t="s">
        <v>139</v>
      </c>
      <c r="E202" s="220" t="s">
        <v>1162</v>
      </c>
      <c r="F202" s="221" t="s">
        <v>1163</v>
      </c>
      <c r="G202" s="222" t="s">
        <v>921</v>
      </c>
      <c r="H202" s="223">
        <v>1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46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144</v>
      </c>
      <c r="AT202" s="230" t="s">
        <v>139</v>
      </c>
      <c r="AU202" s="230" t="s">
        <v>89</v>
      </c>
      <c r="AY202" s="18" t="s">
        <v>137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89</v>
      </c>
      <c r="BK202" s="231">
        <f>ROUND(I202*H202,2)</f>
        <v>0</v>
      </c>
      <c r="BL202" s="18" t="s">
        <v>144</v>
      </c>
      <c r="BM202" s="230" t="s">
        <v>533</v>
      </c>
    </row>
    <row r="203" s="2" customFormat="1">
      <c r="A203" s="39"/>
      <c r="B203" s="40"/>
      <c r="C203" s="41"/>
      <c r="D203" s="232" t="s">
        <v>146</v>
      </c>
      <c r="E203" s="41"/>
      <c r="F203" s="233" t="s">
        <v>1164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146</v>
      </c>
      <c r="AU203" s="18" t="s">
        <v>89</v>
      </c>
    </row>
    <row r="204" s="2" customFormat="1" ht="16.5" customHeight="1">
      <c r="A204" s="39"/>
      <c r="B204" s="40"/>
      <c r="C204" s="219" t="s">
        <v>375</v>
      </c>
      <c r="D204" s="219" t="s">
        <v>139</v>
      </c>
      <c r="E204" s="220" t="s">
        <v>1165</v>
      </c>
      <c r="F204" s="221" t="s">
        <v>1166</v>
      </c>
      <c r="G204" s="222" t="s">
        <v>921</v>
      </c>
      <c r="H204" s="223">
        <v>1</v>
      </c>
      <c r="I204" s="224"/>
      <c r="J204" s="225">
        <f>ROUND(I204*H204,2)</f>
        <v>0</v>
      </c>
      <c r="K204" s="221" t="s">
        <v>1</v>
      </c>
      <c r="L204" s="45"/>
      <c r="M204" s="226" t="s">
        <v>1</v>
      </c>
      <c r="N204" s="227" t="s">
        <v>46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144</v>
      </c>
      <c r="AT204" s="230" t="s">
        <v>139</v>
      </c>
      <c r="AU204" s="230" t="s">
        <v>89</v>
      </c>
      <c r="AY204" s="18" t="s">
        <v>137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89</v>
      </c>
      <c r="BK204" s="231">
        <f>ROUND(I204*H204,2)</f>
        <v>0</v>
      </c>
      <c r="BL204" s="18" t="s">
        <v>144</v>
      </c>
      <c r="BM204" s="230" t="s">
        <v>541</v>
      </c>
    </row>
    <row r="205" s="2" customFormat="1">
      <c r="A205" s="39"/>
      <c r="B205" s="40"/>
      <c r="C205" s="41"/>
      <c r="D205" s="232" t="s">
        <v>146</v>
      </c>
      <c r="E205" s="41"/>
      <c r="F205" s="233" t="s">
        <v>1167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146</v>
      </c>
      <c r="AU205" s="18" t="s">
        <v>89</v>
      </c>
    </row>
    <row r="206" s="2" customFormat="1" ht="16.5" customHeight="1">
      <c r="A206" s="39"/>
      <c r="B206" s="40"/>
      <c r="C206" s="219" t="s">
        <v>379</v>
      </c>
      <c r="D206" s="219" t="s">
        <v>139</v>
      </c>
      <c r="E206" s="220" t="s">
        <v>1168</v>
      </c>
      <c r="F206" s="221" t="s">
        <v>1169</v>
      </c>
      <c r="G206" s="222" t="s">
        <v>921</v>
      </c>
      <c r="H206" s="223">
        <v>1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46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144</v>
      </c>
      <c r="AT206" s="230" t="s">
        <v>139</v>
      </c>
      <c r="AU206" s="230" t="s">
        <v>89</v>
      </c>
      <c r="AY206" s="18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89</v>
      </c>
      <c r="BK206" s="231">
        <f>ROUND(I206*H206,2)</f>
        <v>0</v>
      </c>
      <c r="BL206" s="18" t="s">
        <v>144</v>
      </c>
      <c r="BM206" s="230" t="s">
        <v>549</v>
      </c>
    </row>
    <row r="207" s="2" customFormat="1">
      <c r="A207" s="39"/>
      <c r="B207" s="40"/>
      <c r="C207" s="41"/>
      <c r="D207" s="232" t="s">
        <v>146</v>
      </c>
      <c r="E207" s="41"/>
      <c r="F207" s="233" t="s">
        <v>1170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146</v>
      </c>
      <c r="AU207" s="18" t="s">
        <v>89</v>
      </c>
    </row>
    <row r="208" s="2" customFormat="1" ht="16.5" customHeight="1">
      <c r="A208" s="39"/>
      <c r="B208" s="40"/>
      <c r="C208" s="219" t="s">
        <v>383</v>
      </c>
      <c r="D208" s="219" t="s">
        <v>139</v>
      </c>
      <c r="E208" s="220" t="s">
        <v>1171</v>
      </c>
      <c r="F208" s="221" t="s">
        <v>1172</v>
      </c>
      <c r="G208" s="222" t="s">
        <v>921</v>
      </c>
      <c r="H208" s="223">
        <v>1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46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144</v>
      </c>
      <c r="AT208" s="230" t="s">
        <v>139</v>
      </c>
      <c r="AU208" s="230" t="s">
        <v>89</v>
      </c>
      <c r="AY208" s="18" t="s">
        <v>137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89</v>
      </c>
      <c r="BK208" s="231">
        <f>ROUND(I208*H208,2)</f>
        <v>0</v>
      </c>
      <c r="BL208" s="18" t="s">
        <v>144</v>
      </c>
      <c r="BM208" s="230" t="s">
        <v>557</v>
      </c>
    </row>
    <row r="209" s="2" customFormat="1">
      <c r="A209" s="39"/>
      <c r="B209" s="40"/>
      <c r="C209" s="41"/>
      <c r="D209" s="232" t="s">
        <v>146</v>
      </c>
      <c r="E209" s="41"/>
      <c r="F209" s="233" t="s">
        <v>1173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146</v>
      </c>
      <c r="AU209" s="18" t="s">
        <v>89</v>
      </c>
    </row>
    <row r="210" s="2" customFormat="1" ht="21.75" customHeight="1">
      <c r="A210" s="39"/>
      <c r="B210" s="40"/>
      <c r="C210" s="219" t="s">
        <v>388</v>
      </c>
      <c r="D210" s="219" t="s">
        <v>139</v>
      </c>
      <c r="E210" s="220" t="s">
        <v>1174</v>
      </c>
      <c r="F210" s="221" t="s">
        <v>1175</v>
      </c>
      <c r="G210" s="222" t="s">
        <v>921</v>
      </c>
      <c r="H210" s="223">
        <v>1</v>
      </c>
      <c r="I210" s="224"/>
      <c r="J210" s="225">
        <f>ROUND(I210*H210,2)</f>
        <v>0</v>
      </c>
      <c r="K210" s="221" t="s">
        <v>1</v>
      </c>
      <c r="L210" s="45"/>
      <c r="M210" s="226" t="s">
        <v>1</v>
      </c>
      <c r="N210" s="227" t="s">
        <v>46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144</v>
      </c>
      <c r="AT210" s="230" t="s">
        <v>139</v>
      </c>
      <c r="AU210" s="230" t="s">
        <v>89</v>
      </c>
      <c r="AY210" s="18" t="s">
        <v>137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89</v>
      </c>
      <c r="BK210" s="231">
        <f>ROUND(I210*H210,2)</f>
        <v>0</v>
      </c>
      <c r="BL210" s="18" t="s">
        <v>144</v>
      </c>
      <c r="BM210" s="230" t="s">
        <v>565</v>
      </c>
    </row>
    <row r="211" s="2" customFormat="1">
      <c r="A211" s="39"/>
      <c r="B211" s="40"/>
      <c r="C211" s="41"/>
      <c r="D211" s="232" t="s">
        <v>146</v>
      </c>
      <c r="E211" s="41"/>
      <c r="F211" s="233" t="s">
        <v>1176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146</v>
      </c>
      <c r="AU211" s="18" t="s">
        <v>89</v>
      </c>
    </row>
    <row r="212" s="2" customFormat="1" ht="16.5" customHeight="1">
      <c r="A212" s="39"/>
      <c r="B212" s="40"/>
      <c r="C212" s="219" t="s">
        <v>393</v>
      </c>
      <c r="D212" s="219" t="s">
        <v>139</v>
      </c>
      <c r="E212" s="220" t="s">
        <v>1177</v>
      </c>
      <c r="F212" s="221" t="s">
        <v>1178</v>
      </c>
      <c r="G212" s="222" t="s">
        <v>921</v>
      </c>
      <c r="H212" s="223">
        <v>1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46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144</v>
      </c>
      <c r="AT212" s="230" t="s">
        <v>139</v>
      </c>
      <c r="AU212" s="230" t="s">
        <v>89</v>
      </c>
      <c r="AY212" s="18" t="s">
        <v>137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89</v>
      </c>
      <c r="BK212" s="231">
        <f>ROUND(I212*H212,2)</f>
        <v>0</v>
      </c>
      <c r="BL212" s="18" t="s">
        <v>144</v>
      </c>
      <c r="BM212" s="230" t="s">
        <v>573</v>
      </c>
    </row>
    <row r="213" s="2" customFormat="1">
      <c r="A213" s="39"/>
      <c r="B213" s="40"/>
      <c r="C213" s="41"/>
      <c r="D213" s="232" t="s">
        <v>146</v>
      </c>
      <c r="E213" s="41"/>
      <c r="F213" s="233" t="s">
        <v>1179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146</v>
      </c>
      <c r="AU213" s="18" t="s">
        <v>89</v>
      </c>
    </row>
    <row r="214" s="2" customFormat="1" ht="16.5" customHeight="1">
      <c r="A214" s="39"/>
      <c r="B214" s="40"/>
      <c r="C214" s="219" t="s">
        <v>398</v>
      </c>
      <c r="D214" s="219" t="s">
        <v>139</v>
      </c>
      <c r="E214" s="220" t="s">
        <v>1180</v>
      </c>
      <c r="F214" s="221" t="s">
        <v>1181</v>
      </c>
      <c r="G214" s="222" t="s">
        <v>921</v>
      </c>
      <c r="H214" s="223">
        <v>1</v>
      </c>
      <c r="I214" s="224"/>
      <c r="J214" s="225">
        <f>ROUND(I214*H214,2)</f>
        <v>0</v>
      </c>
      <c r="K214" s="221" t="s">
        <v>1</v>
      </c>
      <c r="L214" s="45"/>
      <c r="M214" s="226" t="s">
        <v>1</v>
      </c>
      <c r="N214" s="227" t="s">
        <v>46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144</v>
      </c>
      <c r="AT214" s="230" t="s">
        <v>139</v>
      </c>
      <c r="AU214" s="230" t="s">
        <v>89</v>
      </c>
      <c r="AY214" s="18" t="s">
        <v>137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89</v>
      </c>
      <c r="BK214" s="231">
        <f>ROUND(I214*H214,2)</f>
        <v>0</v>
      </c>
      <c r="BL214" s="18" t="s">
        <v>144</v>
      </c>
      <c r="BM214" s="230" t="s">
        <v>583</v>
      </c>
    </row>
    <row r="215" s="2" customFormat="1">
      <c r="A215" s="39"/>
      <c r="B215" s="40"/>
      <c r="C215" s="41"/>
      <c r="D215" s="232" t="s">
        <v>146</v>
      </c>
      <c r="E215" s="41"/>
      <c r="F215" s="233" t="s">
        <v>1182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146</v>
      </c>
      <c r="AU215" s="18" t="s">
        <v>89</v>
      </c>
    </row>
    <row r="216" s="12" customFormat="1" ht="25.92" customHeight="1">
      <c r="A216" s="12"/>
      <c r="B216" s="203"/>
      <c r="C216" s="204"/>
      <c r="D216" s="205" t="s">
        <v>80</v>
      </c>
      <c r="E216" s="206" t="s">
        <v>1183</v>
      </c>
      <c r="F216" s="206" t="s">
        <v>1184</v>
      </c>
      <c r="G216" s="204"/>
      <c r="H216" s="204"/>
      <c r="I216" s="207"/>
      <c r="J216" s="208">
        <f>BK216</f>
        <v>0</v>
      </c>
      <c r="K216" s="204"/>
      <c r="L216" s="209"/>
      <c r="M216" s="210"/>
      <c r="N216" s="211"/>
      <c r="O216" s="211"/>
      <c r="P216" s="212">
        <f>SUM(P217:P218)</f>
        <v>0</v>
      </c>
      <c r="Q216" s="211"/>
      <c r="R216" s="212">
        <f>SUM(R217:R218)</f>
        <v>0</v>
      </c>
      <c r="S216" s="211"/>
      <c r="T216" s="213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89</v>
      </c>
      <c r="AT216" s="215" t="s">
        <v>80</v>
      </c>
      <c r="AU216" s="215" t="s">
        <v>81</v>
      </c>
      <c r="AY216" s="214" t="s">
        <v>137</v>
      </c>
      <c r="BK216" s="216">
        <f>SUM(BK217:BK218)</f>
        <v>0</v>
      </c>
    </row>
    <row r="217" s="2" customFormat="1" ht="16.5" customHeight="1">
      <c r="A217" s="39"/>
      <c r="B217" s="40"/>
      <c r="C217" s="219" t="s">
        <v>402</v>
      </c>
      <c r="D217" s="219" t="s">
        <v>139</v>
      </c>
      <c r="E217" s="220" t="s">
        <v>1185</v>
      </c>
      <c r="F217" s="221" t="s">
        <v>1186</v>
      </c>
      <c r="G217" s="222" t="s">
        <v>921</v>
      </c>
      <c r="H217" s="223">
        <v>1</v>
      </c>
      <c r="I217" s="224"/>
      <c r="J217" s="225">
        <f>ROUND(I217*H217,2)</f>
        <v>0</v>
      </c>
      <c r="K217" s="221" t="s">
        <v>1</v>
      </c>
      <c r="L217" s="45"/>
      <c r="M217" s="226" t="s">
        <v>1</v>
      </c>
      <c r="N217" s="227" t="s">
        <v>46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144</v>
      </c>
      <c r="AT217" s="230" t="s">
        <v>139</v>
      </c>
      <c r="AU217" s="230" t="s">
        <v>89</v>
      </c>
      <c r="AY217" s="18" t="s">
        <v>137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89</v>
      </c>
      <c r="BK217" s="231">
        <f>ROUND(I217*H217,2)</f>
        <v>0</v>
      </c>
      <c r="BL217" s="18" t="s">
        <v>144</v>
      </c>
      <c r="BM217" s="230" t="s">
        <v>592</v>
      </c>
    </row>
    <row r="218" s="2" customFormat="1">
      <c r="A218" s="39"/>
      <c r="B218" s="40"/>
      <c r="C218" s="41"/>
      <c r="D218" s="232" t="s">
        <v>146</v>
      </c>
      <c r="E218" s="41"/>
      <c r="F218" s="233" t="s">
        <v>1187</v>
      </c>
      <c r="G218" s="41"/>
      <c r="H218" s="41"/>
      <c r="I218" s="234"/>
      <c r="J218" s="41"/>
      <c r="K218" s="41"/>
      <c r="L218" s="45"/>
      <c r="M218" s="297"/>
      <c r="N218" s="298"/>
      <c r="O218" s="293"/>
      <c r="P218" s="293"/>
      <c r="Q218" s="293"/>
      <c r="R218" s="293"/>
      <c r="S218" s="293"/>
      <c r="T218" s="29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146</v>
      </c>
      <c r="AU218" s="18" t="s">
        <v>89</v>
      </c>
    </row>
    <row r="219" s="2" customFormat="1" ht="6.96" customHeight="1">
      <c r="A219" s="39"/>
      <c r="B219" s="67"/>
      <c r="C219" s="68"/>
      <c r="D219" s="68"/>
      <c r="E219" s="68"/>
      <c r="F219" s="68"/>
      <c r="G219" s="68"/>
      <c r="H219" s="68"/>
      <c r="I219" s="68"/>
      <c r="J219" s="68"/>
      <c r="K219" s="68"/>
      <c r="L219" s="45"/>
      <c r="M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</row>
  </sheetData>
  <sheetProtection sheet="1" autoFilter="0" formatColumns="0" formatRows="0" objects="1" scenarios="1" spinCount="100000" saltValue="kjaS3Gl4fajep7f6lOQcJEO99eHO3FDcO6JMcc2G3ycuPI2TjahVFicabjyvBmlAffG8mbaaPrMm5VCxL5jv6w==" hashValue="ZT3hbWFYVSzrTLgdmdk3YkPSkp+Bg/lGdOqInc2pf21ifv15AL4+64saCKtKzLasIGVfDeDlJTjoaIcuW/fq5A==" algorithmName="SHA-512" password="CC35"/>
  <autoFilter ref="C121:K21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Dříteč – zkapacitnění vodovodu-aktualizace 2024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ROUND((SUM(BE120:BE168)),  2)</f>
        <v>0</v>
      </c>
      <c r="G33" s="39"/>
      <c r="H33" s="39"/>
      <c r="I33" s="156">
        <v>0.20999999999999999</v>
      </c>
      <c r="J33" s="155">
        <f>ROUND(((SUM(BE120:BE168))*I33),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ROUND((SUM(BF120:BF168)),  2)</f>
        <v>0</v>
      </c>
      <c r="G34" s="39"/>
      <c r="H34" s="39"/>
      <c r="I34" s="156">
        <v>0.14999999999999999</v>
      </c>
      <c r="J34" s="155">
        <f>ROUND(((SUM(BF120:BF168))*I34),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ROUND((SUM(BG120:BG168)),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ROUND((SUM(BH120:BH168)),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ROUND((SUM(BI120:BI168)),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Dříteč – zkapacitnění vodovodu-aktualizace 2024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Přípojka NN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Dříteč</v>
      </c>
      <c r="G89" s="41"/>
      <c r="H89" s="41"/>
      <c r="I89" s="33" t="s">
        <v>22</v>
      </c>
      <c r="J89" s="80" t="str">
        <f>IF(J12="","",J12)</f>
        <v>10. 6. 2024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1189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1190</v>
      </c>
      <c r="E98" s="183"/>
      <c r="F98" s="183"/>
      <c r="G98" s="183"/>
      <c r="H98" s="183"/>
      <c r="I98" s="183"/>
      <c r="J98" s="184">
        <f>J132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1191</v>
      </c>
      <c r="E99" s="183"/>
      <c r="F99" s="183"/>
      <c r="G99" s="183"/>
      <c r="H99" s="183"/>
      <c r="I99" s="183"/>
      <c r="J99" s="184">
        <f>J142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1192</v>
      </c>
      <c r="E100" s="183"/>
      <c r="F100" s="183"/>
      <c r="G100" s="183"/>
      <c r="H100" s="183"/>
      <c r="I100" s="183"/>
      <c r="J100" s="184">
        <f>J157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122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Dříteč – zkapacitnění vodovodu-aktualizace 2024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03 - Přípojka NN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Dříteč</v>
      </c>
      <c r="G114" s="41"/>
      <c r="H114" s="41"/>
      <c r="I114" s="33" t="s">
        <v>22</v>
      </c>
      <c r="J114" s="80" t="str">
        <f>IF(J12="","",J12)</f>
        <v>10. 6. 2024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Vodovody a kanalizace Pardubice, a.s.</v>
      </c>
      <c r="G116" s="41"/>
      <c r="H116" s="41"/>
      <c r="I116" s="33" t="s">
        <v>32</v>
      </c>
      <c r="J116" s="37" t="str">
        <f>E21</f>
        <v>Multiaqua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37</v>
      </c>
      <c r="J117" s="37" t="str">
        <f>E24</f>
        <v>Leona Šaldová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123</v>
      </c>
      <c r="D119" s="195" t="s">
        <v>66</v>
      </c>
      <c r="E119" s="195" t="s">
        <v>62</v>
      </c>
      <c r="F119" s="195" t="s">
        <v>63</v>
      </c>
      <c r="G119" s="195" t="s">
        <v>124</v>
      </c>
      <c r="H119" s="195" t="s">
        <v>125</v>
      </c>
      <c r="I119" s="195" t="s">
        <v>126</v>
      </c>
      <c r="J119" s="195" t="s">
        <v>106</v>
      </c>
      <c r="K119" s="196" t="s">
        <v>127</v>
      </c>
      <c r="L119" s="197"/>
      <c r="M119" s="101" t="s">
        <v>1</v>
      </c>
      <c r="N119" s="102" t="s">
        <v>45</v>
      </c>
      <c r="O119" s="102" t="s">
        <v>128</v>
      </c>
      <c r="P119" s="102" t="s">
        <v>129</v>
      </c>
      <c r="Q119" s="102" t="s">
        <v>130</v>
      </c>
      <c r="R119" s="102" t="s">
        <v>131</v>
      </c>
      <c r="S119" s="102" t="s">
        <v>132</v>
      </c>
      <c r="T119" s="103" t="s">
        <v>133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134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P121+P132+P142+P157</f>
        <v>0</v>
      </c>
      <c r="Q120" s="105"/>
      <c r="R120" s="200">
        <f>R121+R132+R142+R157</f>
        <v>0</v>
      </c>
      <c r="S120" s="105"/>
      <c r="T120" s="201">
        <f>T121+T132+T142+T157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80</v>
      </c>
      <c r="AU120" s="18" t="s">
        <v>108</v>
      </c>
      <c r="BK120" s="202">
        <f>BK121+BK132+BK142+BK157</f>
        <v>0</v>
      </c>
    </row>
    <row r="121" s="12" customFormat="1" ht="25.92" customHeight="1">
      <c r="A121" s="12"/>
      <c r="B121" s="203"/>
      <c r="C121" s="204"/>
      <c r="D121" s="205" t="s">
        <v>80</v>
      </c>
      <c r="E121" s="206" t="s">
        <v>1193</v>
      </c>
      <c r="F121" s="206" t="s">
        <v>1194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SUM(P122:P131)</f>
        <v>0</v>
      </c>
      <c r="Q121" s="211"/>
      <c r="R121" s="212">
        <f>SUM(R122:R131)</f>
        <v>0</v>
      </c>
      <c r="S121" s="211"/>
      <c r="T121" s="213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89</v>
      </c>
      <c r="AT121" s="215" t="s">
        <v>80</v>
      </c>
      <c r="AU121" s="215" t="s">
        <v>81</v>
      </c>
      <c r="AY121" s="214" t="s">
        <v>137</v>
      </c>
      <c r="BK121" s="216">
        <f>SUM(BK122:BK131)</f>
        <v>0</v>
      </c>
    </row>
    <row r="122" s="2" customFormat="1" ht="16.5" customHeight="1">
      <c r="A122" s="39"/>
      <c r="B122" s="40"/>
      <c r="C122" s="219" t="s">
        <v>89</v>
      </c>
      <c r="D122" s="219" t="s">
        <v>139</v>
      </c>
      <c r="E122" s="220" t="s">
        <v>1195</v>
      </c>
      <c r="F122" s="221" t="s">
        <v>1196</v>
      </c>
      <c r="G122" s="222" t="s">
        <v>1058</v>
      </c>
      <c r="H122" s="223">
        <v>16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46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144</v>
      </c>
      <c r="AT122" s="230" t="s">
        <v>139</v>
      </c>
      <c r="AU122" s="230" t="s">
        <v>89</v>
      </c>
      <c r="AY122" s="18" t="s">
        <v>137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89</v>
      </c>
      <c r="BK122" s="231">
        <f>ROUND(I122*H122,2)</f>
        <v>0</v>
      </c>
      <c r="BL122" s="18" t="s">
        <v>144</v>
      </c>
      <c r="BM122" s="230" t="s">
        <v>91</v>
      </c>
    </row>
    <row r="123" s="2" customFormat="1" ht="16.5" customHeight="1">
      <c r="A123" s="39"/>
      <c r="B123" s="40"/>
      <c r="C123" s="219" t="s">
        <v>91</v>
      </c>
      <c r="D123" s="219" t="s">
        <v>139</v>
      </c>
      <c r="E123" s="220" t="s">
        <v>1197</v>
      </c>
      <c r="F123" s="221" t="s">
        <v>1198</v>
      </c>
      <c r="G123" s="222" t="s">
        <v>1058</v>
      </c>
      <c r="H123" s="223">
        <v>3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46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144</v>
      </c>
      <c r="AT123" s="230" t="s">
        <v>139</v>
      </c>
      <c r="AU123" s="230" t="s">
        <v>89</v>
      </c>
      <c r="AY123" s="18" t="s">
        <v>137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89</v>
      </c>
      <c r="BK123" s="231">
        <f>ROUND(I123*H123,2)</f>
        <v>0</v>
      </c>
      <c r="BL123" s="18" t="s">
        <v>144</v>
      </c>
      <c r="BM123" s="230" t="s">
        <v>144</v>
      </c>
    </row>
    <row r="124" s="2" customFormat="1" ht="16.5" customHeight="1">
      <c r="A124" s="39"/>
      <c r="B124" s="40"/>
      <c r="C124" s="219" t="s">
        <v>163</v>
      </c>
      <c r="D124" s="219" t="s">
        <v>139</v>
      </c>
      <c r="E124" s="220" t="s">
        <v>1199</v>
      </c>
      <c r="F124" s="221" t="s">
        <v>1200</v>
      </c>
      <c r="G124" s="222" t="s">
        <v>1058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46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144</v>
      </c>
      <c r="AT124" s="230" t="s">
        <v>139</v>
      </c>
      <c r="AU124" s="230" t="s">
        <v>89</v>
      </c>
      <c r="AY124" s="18" t="s">
        <v>137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89</v>
      </c>
      <c r="BK124" s="231">
        <f>ROUND(I124*H124,2)</f>
        <v>0</v>
      </c>
      <c r="BL124" s="18" t="s">
        <v>144</v>
      </c>
      <c r="BM124" s="230" t="s">
        <v>180</v>
      </c>
    </row>
    <row r="125" s="2" customFormat="1" ht="21.75" customHeight="1">
      <c r="A125" s="39"/>
      <c r="B125" s="40"/>
      <c r="C125" s="219" t="s">
        <v>144</v>
      </c>
      <c r="D125" s="219" t="s">
        <v>139</v>
      </c>
      <c r="E125" s="220" t="s">
        <v>1201</v>
      </c>
      <c r="F125" s="221" t="s">
        <v>1202</v>
      </c>
      <c r="G125" s="222" t="s">
        <v>1058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46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144</v>
      </c>
      <c r="AT125" s="230" t="s">
        <v>139</v>
      </c>
      <c r="AU125" s="230" t="s">
        <v>89</v>
      </c>
      <c r="AY125" s="18" t="s">
        <v>137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89</v>
      </c>
      <c r="BK125" s="231">
        <f>ROUND(I125*H125,2)</f>
        <v>0</v>
      </c>
      <c r="BL125" s="18" t="s">
        <v>144</v>
      </c>
      <c r="BM125" s="230" t="s">
        <v>194</v>
      </c>
    </row>
    <row r="126" s="2" customFormat="1" ht="21.75" customHeight="1">
      <c r="A126" s="39"/>
      <c r="B126" s="40"/>
      <c r="C126" s="219" t="s">
        <v>173</v>
      </c>
      <c r="D126" s="219" t="s">
        <v>139</v>
      </c>
      <c r="E126" s="220" t="s">
        <v>1203</v>
      </c>
      <c r="F126" s="221" t="s">
        <v>1204</v>
      </c>
      <c r="G126" s="222" t="s">
        <v>203</v>
      </c>
      <c r="H126" s="223">
        <v>50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46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144</v>
      </c>
      <c r="AT126" s="230" t="s">
        <v>139</v>
      </c>
      <c r="AU126" s="230" t="s">
        <v>89</v>
      </c>
      <c r="AY126" s="18" t="s">
        <v>137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89</v>
      </c>
      <c r="BK126" s="231">
        <f>ROUND(I126*H126,2)</f>
        <v>0</v>
      </c>
      <c r="BL126" s="18" t="s">
        <v>144</v>
      </c>
      <c r="BM126" s="230" t="s">
        <v>206</v>
      </c>
    </row>
    <row r="127" s="2" customFormat="1" ht="21.75" customHeight="1">
      <c r="A127" s="39"/>
      <c r="B127" s="40"/>
      <c r="C127" s="219" t="s">
        <v>180</v>
      </c>
      <c r="D127" s="219" t="s">
        <v>139</v>
      </c>
      <c r="E127" s="220" t="s">
        <v>1205</v>
      </c>
      <c r="F127" s="221" t="s">
        <v>1206</v>
      </c>
      <c r="G127" s="222" t="s">
        <v>203</v>
      </c>
      <c r="H127" s="223">
        <v>5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46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144</v>
      </c>
      <c r="AT127" s="230" t="s">
        <v>139</v>
      </c>
      <c r="AU127" s="230" t="s">
        <v>89</v>
      </c>
      <c r="AY127" s="18" t="s">
        <v>137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89</v>
      </c>
      <c r="BK127" s="231">
        <f>ROUND(I127*H127,2)</f>
        <v>0</v>
      </c>
      <c r="BL127" s="18" t="s">
        <v>144</v>
      </c>
      <c r="BM127" s="230" t="s">
        <v>217</v>
      </c>
    </row>
    <row r="128" s="2" customFormat="1" ht="16.5" customHeight="1">
      <c r="A128" s="39"/>
      <c r="B128" s="40"/>
      <c r="C128" s="219" t="s">
        <v>187</v>
      </c>
      <c r="D128" s="219" t="s">
        <v>139</v>
      </c>
      <c r="E128" s="220" t="s">
        <v>1207</v>
      </c>
      <c r="F128" s="221" t="s">
        <v>1208</v>
      </c>
      <c r="G128" s="222" t="s">
        <v>1058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46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144</v>
      </c>
      <c r="AT128" s="230" t="s">
        <v>139</v>
      </c>
      <c r="AU128" s="230" t="s">
        <v>89</v>
      </c>
      <c r="AY128" s="18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89</v>
      </c>
      <c r="BK128" s="231">
        <f>ROUND(I128*H128,2)</f>
        <v>0</v>
      </c>
      <c r="BL128" s="18" t="s">
        <v>144</v>
      </c>
      <c r="BM128" s="230" t="s">
        <v>230</v>
      </c>
    </row>
    <row r="129" s="2" customFormat="1" ht="16.5" customHeight="1">
      <c r="A129" s="39"/>
      <c r="B129" s="40"/>
      <c r="C129" s="219" t="s">
        <v>194</v>
      </c>
      <c r="D129" s="219" t="s">
        <v>139</v>
      </c>
      <c r="E129" s="220" t="s">
        <v>1209</v>
      </c>
      <c r="F129" s="221" t="s">
        <v>1210</v>
      </c>
      <c r="G129" s="222" t="s">
        <v>1058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46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144</v>
      </c>
      <c r="AT129" s="230" t="s">
        <v>139</v>
      </c>
      <c r="AU129" s="230" t="s">
        <v>89</v>
      </c>
      <c r="AY129" s="18" t="s">
        <v>137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89</v>
      </c>
      <c r="BK129" s="231">
        <f>ROUND(I129*H129,2)</f>
        <v>0</v>
      </c>
      <c r="BL129" s="18" t="s">
        <v>144</v>
      </c>
      <c r="BM129" s="230" t="s">
        <v>241</v>
      </c>
    </row>
    <row r="130" s="2" customFormat="1" ht="16.5" customHeight="1">
      <c r="A130" s="39"/>
      <c r="B130" s="40"/>
      <c r="C130" s="219" t="s">
        <v>200</v>
      </c>
      <c r="D130" s="219" t="s">
        <v>139</v>
      </c>
      <c r="E130" s="220" t="s">
        <v>1211</v>
      </c>
      <c r="F130" s="221" t="s">
        <v>1212</v>
      </c>
      <c r="G130" s="222" t="s">
        <v>203</v>
      </c>
      <c r="H130" s="223">
        <v>3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46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144</v>
      </c>
      <c r="AT130" s="230" t="s">
        <v>139</v>
      </c>
      <c r="AU130" s="230" t="s">
        <v>89</v>
      </c>
      <c r="AY130" s="18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89</v>
      </c>
      <c r="BK130" s="231">
        <f>ROUND(I130*H130,2)</f>
        <v>0</v>
      </c>
      <c r="BL130" s="18" t="s">
        <v>144</v>
      </c>
      <c r="BM130" s="230" t="s">
        <v>251</v>
      </c>
    </row>
    <row r="131" s="2" customFormat="1" ht="21.75" customHeight="1">
      <c r="A131" s="39"/>
      <c r="B131" s="40"/>
      <c r="C131" s="219" t="s">
        <v>206</v>
      </c>
      <c r="D131" s="219" t="s">
        <v>139</v>
      </c>
      <c r="E131" s="220" t="s">
        <v>1213</v>
      </c>
      <c r="F131" s="221" t="s">
        <v>1214</v>
      </c>
      <c r="G131" s="222" t="s">
        <v>203</v>
      </c>
      <c r="H131" s="223">
        <v>21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46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144</v>
      </c>
      <c r="AT131" s="230" t="s">
        <v>139</v>
      </c>
      <c r="AU131" s="230" t="s">
        <v>89</v>
      </c>
      <c r="AY131" s="18" t="s">
        <v>137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89</v>
      </c>
      <c r="BK131" s="231">
        <f>ROUND(I131*H131,2)</f>
        <v>0</v>
      </c>
      <c r="BL131" s="18" t="s">
        <v>144</v>
      </c>
      <c r="BM131" s="230" t="s">
        <v>260</v>
      </c>
    </row>
    <row r="132" s="12" customFormat="1" ht="25.92" customHeight="1">
      <c r="A132" s="12"/>
      <c r="B132" s="203"/>
      <c r="C132" s="204"/>
      <c r="D132" s="205" t="s">
        <v>80</v>
      </c>
      <c r="E132" s="206" t="s">
        <v>1215</v>
      </c>
      <c r="F132" s="206" t="s">
        <v>138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SUM(P133:P141)</f>
        <v>0</v>
      </c>
      <c r="Q132" s="211"/>
      <c r="R132" s="212">
        <f>SUM(R133:R141)</f>
        <v>0</v>
      </c>
      <c r="S132" s="211"/>
      <c r="T132" s="213">
        <f>SUM(T133:T141)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89</v>
      </c>
      <c r="AT132" s="215" t="s">
        <v>80</v>
      </c>
      <c r="AU132" s="215" t="s">
        <v>81</v>
      </c>
      <c r="AY132" s="214" t="s">
        <v>137</v>
      </c>
      <c r="BK132" s="216">
        <f>SUM(BK133:BK141)</f>
        <v>0</v>
      </c>
    </row>
    <row r="133" s="2" customFormat="1" ht="16.5" customHeight="1">
      <c r="A133" s="39"/>
      <c r="B133" s="40"/>
      <c r="C133" s="219" t="s">
        <v>211</v>
      </c>
      <c r="D133" s="219" t="s">
        <v>139</v>
      </c>
      <c r="E133" s="220" t="s">
        <v>1216</v>
      </c>
      <c r="F133" s="221" t="s">
        <v>1217</v>
      </c>
      <c r="G133" s="222" t="s">
        <v>1218</v>
      </c>
      <c r="H133" s="223">
        <v>0.02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46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144</v>
      </c>
      <c r="AT133" s="230" t="s">
        <v>139</v>
      </c>
      <c r="AU133" s="230" t="s">
        <v>89</v>
      </c>
      <c r="AY133" s="18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89</v>
      </c>
      <c r="BK133" s="231">
        <f>ROUND(I133*H133,2)</f>
        <v>0</v>
      </c>
      <c r="BL133" s="18" t="s">
        <v>144</v>
      </c>
      <c r="BM133" s="230" t="s">
        <v>268</v>
      </c>
    </row>
    <row r="134" s="2" customFormat="1" ht="24.15" customHeight="1">
      <c r="A134" s="39"/>
      <c r="B134" s="40"/>
      <c r="C134" s="219" t="s">
        <v>217</v>
      </c>
      <c r="D134" s="219" t="s">
        <v>139</v>
      </c>
      <c r="E134" s="220" t="s">
        <v>1219</v>
      </c>
      <c r="F134" s="221" t="s">
        <v>1220</v>
      </c>
      <c r="G134" s="222" t="s">
        <v>220</v>
      </c>
      <c r="H134" s="223">
        <v>0.20000000000000001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46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144</v>
      </c>
      <c r="AT134" s="230" t="s">
        <v>139</v>
      </c>
      <c r="AU134" s="230" t="s">
        <v>89</v>
      </c>
      <c r="AY134" s="18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89</v>
      </c>
      <c r="BK134" s="231">
        <f>ROUND(I134*H134,2)</f>
        <v>0</v>
      </c>
      <c r="BL134" s="18" t="s">
        <v>144</v>
      </c>
      <c r="BM134" s="230" t="s">
        <v>278</v>
      </c>
    </row>
    <row r="135" s="2" customFormat="1" ht="24.15" customHeight="1">
      <c r="A135" s="39"/>
      <c r="B135" s="40"/>
      <c r="C135" s="219" t="s">
        <v>223</v>
      </c>
      <c r="D135" s="219" t="s">
        <v>139</v>
      </c>
      <c r="E135" s="220" t="s">
        <v>1221</v>
      </c>
      <c r="F135" s="221" t="s">
        <v>1222</v>
      </c>
      <c r="G135" s="222" t="s">
        <v>203</v>
      </c>
      <c r="H135" s="223">
        <v>15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46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144</v>
      </c>
      <c r="AT135" s="230" t="s">
        <v>139</v>
      </c>
      <c r="AU135" s="230" t="s">
        <v>89</v>
      </c>
      <c r="AY135" s="18" t="s">
        <v>137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89</v>
      </c>
      <c r="BK135" s="231">
        <f>ROUND(I135*H135,2)</f>
        <v>0</v>
      </c>
      <c r="BL135" s="18" t="s">
        <v>144</v>
      </c>
      <c r="BM135" s="230" t="s">
        <v>290</v>
      </c>
    </row>
    <row r="136" s="2" customFormat="1" ht="16.5" customHeight="1">
      <c r="A136" s="39"/>
      <c r="B136" s="40"/>
      <c r="C136" s="219" t="s">
        <v>230</v>
      </c>
      <c r="D136" s="219" t="s">
        <v>139</v>
      </c>
      <c r="E136" s="220" t="s">
        <v>1223</v>
      </c>
      <c r="F136" s="221" t="s">
        <v>1224</v>
      </c>
      <c r="G136" s="222" t="s">
        <v>1058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46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144</v>
      </c>
      <c r="AT136" s="230" t="s">
        <v>139</v>
      </c>
      <c r="AU136" s="230" t="s">
        <v>89</v>
      </c>
      <c r="AY136" s="18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89</v>
      </c>
      <c r="BK136" s="231">
        <f>ROUND(I136*H136,2)</f>
        <v>0</v>
      </c>
      <c r="BL136" s="18" t="s">
        <v>144</v>
      </c>
      <c r="BM136" s="230" t="s">
        <v>304</v>
      </c>
    </row>
    <row r="137" s="2" customFormat="1">
      <c r="A137" s="39"/>
      <c r="B137" s="40"/>
      <c r="C137" s="41"/>
      <c r="D137" s="232" t="s">
        <v>146</v>
      </c>
      <c r="E137" s="41"/>
      <c r="F137" s="233" t="s">
        <v>1225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89</v>
      </c>
    </row>
    <row r="138" s="2" customFormat="1" ht="24.15" customHeight="1">
      <c r="A138" s="39"/>
      <c r="B138" s="40"/>
      <c r="C138" s="219" t="s">
        <v>8</v>
      </c>
      <c r="D138" s="219" t="s">
        <v>139</v>
      </c>
      <c r="E138" s="220" t="s">
        <v>1226</v>
      </c>
      <c r="F138" s="221" t="s">
        <v>1227</v>
      </c>
      <c r="G138" s="222" t="s">
        <v>203</v>
      </c>
      <c r="H138" s="223">
        <v>15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46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144</v>
      </c>
      <c r="AT138" s="230" t="s">
        <v>139</v>
      </c>
      <c r="AU138" s="230" t="s">
        <v>89</v>
      </c>
      <c r="AY138" s="18" t="s">
        <v>137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89</v>
      </c>
      <c r="BK138" s="231">
        <f>ROUND(I138*H138,2)</f>
        <v>0</v>
      </c>
      <c r="BL138" s="18" t="s">
        <v>144</v>
      </c>
      <c r="BM138" s="230" t="s">
        <v>324</v>
      </c>
    </row>
    <row r="139" s="2" customFormat="1" ht="24.15" customHeight="1">
      <c r="A139" s="39"/>
      <c r="B139" s="40"/>
      <c r="C139" s="219" t="s">
        <v>241</v>
      </c>
      <c r="D139" s="219" t="s">
        <v>139</v>
      </c>
      <c r="E139" s="220" t="s">
        <v>1228</v>
      </c>
      <c r="F139" s="221" t="s">
        <v>1229</v>
      </c>
      <c r="G139" s="222" t="s">
        <v>220</v>
      </c>
      <c r="H139" s="223">
        <v>0.10000000000000001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46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144</v>
      </c>
      <c r="AT139" s="230" t="s">
        <v>139</v>
      </c>
      <c r="AU139" s="230" t="s">
        <v>89</v>
      </c>
      <c r="AY139" s="18" t="s">
        <v>137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89</v>
      </c>
      <c r="BK139" s="231">
        <f>ROUND(I139*H139,2)</f>
        <v>0</v>
      </c>
      <c r="BL139" s="18" t="s">
        <v>144</v>
      </c>
      <c r="BM139" s="230" t="s">
        <v>335</v>
      </c>
    </row>
    <row r="140" s="2" customFormat="1" ht="16.5" customHeight="1">
      <c r="A140" s="39"/>
      <c r="B140" s="40"/>
      <c r="C140" s="219" t="s">
        <v>246</v>
      </c>
      <c r="D140" s="219" t="s">
        <v>139</v>
      </c>
      <c r="E140" s="220" t="s">
        <v>1230</v>
      </c>
      <c r="F140" s="221" t="s">
        <v>1231</v>
      </c>
      <c r="G140" s="222" t="s">
        <v>203</v>
      </c>
      <c r="H140" s="223">
        <v>15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46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144</v>
      </c>
      <c r="AT140" s="230" t="s">
        <v>139</v>
      </c>
      <c r="AU140" s="230" t="s">
        <v>89</v>
      </c>
      <c r="AY140" s="18" t="s">
        <v>137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89</v>
      </c>
      <c r="BK140" s="231">
        <f>ROUND(I140*H140,2)</f>
        <v>0</v>
      </c>
      <c r="BL140" s="18" t="s">
        <v>144</v>
      </c>
      <c r="BM140" s="230" t="s">
        <v>345</v>
      </c>
    </row>
    <row r="141" s="2" customFormat="1" ht="33" customHeight="1">
      <c r="A141" s="39"/>
      <c r="B141" s="40"/>
      <c r="C141" s="219" t="s">
        <v>251</v>
      </c>
      <c r="D141" s="219" t="s">
        <v>139</v>
      </c>
      <c r="E141" s="220" t="s">
        <v>1232</v>
      </c>
      <c r="F141" s="221" t="s">
        <v>1233</v>
      </c>
      <c r="G141" s="222" t="s">
        <v>203</v>
      </c>
      <c r="H141" s="223">
        <v>21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46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144</v>
      </c>
      <c r="AT141" s="230" t="s">
        <v>139</v>
      </c>
      <c r="AU141" s="230" t="s">
        <v>89</v>
      </c>
      <c r="AY141" s="18" t="s">
        <v>137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89</v>
      </c>
      <c r="BK141" s="231">
        <f>ROUND(I141*H141,2)</f>
        <v>0</v>
      </c>
      <c r="BL141" s="18" t="s">
        <v>144</v>
      </c>
      <c r="BM141" s="230" t="s">
        <v>357</v>
      </c>
    </row>
    <row r="142" s="12" customFormat="1" ht="25.92" customHeight="1">
      <c r="A142" s="12"/>
      <c r="B142" s="203"/>
      <c r="C142" s="204"/>
      <c r="D142" s="205" t="s">
        <v>80</v>
      </c>
      <c r="E142" s="206" t="s">
        <v>1234</v>
      </c>
      <c r="F142" s="206" t="s">
        <v>1235</v>
      </c>
      <c r="G142" s="204"/>
      <c r="H142" s="204"/>
      <c r="I142" s="207"/>
      <c r="J142" s="208">
        <f>BK142</f>
        <v>0</v>
      </c>
      <c r="K142" s="204"/>
      <c r="L142" s="209"/>
      <c r="M142" s="210"/>
      <c r="N142" s="211"/>
      <c r="O142" s="211"/>
      <c r="P142" s="212">
        <f>SUM(P143:P156)</f>
        <v>0</v>
      </c>
      <c r="Q142" s="211"/>
      <c r="R142" s="212">
        <f>SUM(R143:R156)</f>
        <v>0</v>
      </c>
      <c r="S142" s="211"/>
      <c r="T142" s="213">
        <f>SUM(T143:T156)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89</v>
      </c>
      <c r="AT142" s="215" t="s">
        <v>80</v>
      </c>
      <c r="AU142" s="215" t="s">
        <v>81</v>
      </c>
      <c r="AY142" s="214" t="s">
        <v>137</v>
      </c>
      <c r="BK142" s="216">
        <f>SUM(BK143:BK156)</f>
        <v>0</v>
      </c>
    </row>
    <row r="143" s="2" customFormat="1" ht="16.5" customHeight="1">
      <c r="A143" s="39"/>
      <c r="B143" s="40"/>
      <c r="C143" s="219" t="s">
        <v>255</v>
      </c>
      <c r="D143" s="219" t="s">
        <v>139</v>
      </c>
      <c r="E143" s="220" t="s">
        <v>1236</v>
      </c>
      <c r="F143" s="221" t="s">
        <v>1237</v>
      </c>
      <c r="G143" s="222" t="s">
        <v>1058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46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144</v>
      </c>
      <c r="AT143" s="230" t="s">
        <v>139</v>
      </c>
      <c r="AU143" s="230" t="s">
        <v>89</v>
      </c>
      <c r="AY143" s="18" t="s">
        <v>137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89</v>
      </c>
      <c r="BK143" s="231">
        <f>ROUND(I143*H143,2)</f>
        <v>0</v>
      </c>
      <c r="BL143" s="18" t="s">
        <v>144</v>
      </c>
      <c r="BM143" s="230" t="s">
        <v>370</v>
      </c>
    </row>
    <row r="144" s="2" customFormat="1" ht="16.5" customHeight="1">
      <c r="A144" s="39"/>
      <c r="B144" s="40"/>
      <c r="C144" s="219" t="s">
        <v>260</v>
      </c>
      <c r="D144" s="219" t="s">
        <v>139</v>
      </c>
      <c r="E144" s="220" t="s">
        <v>1238</v>
      </c>
      <c r="F144" s="221" t="s">
        <v>1239</v>
      </c>
      <c r="G144" s="222" t="s">
        <v>203</v>
      </c>
      <c r="H144" s="223">
        <v>50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46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144</v>
      </c>
      <c r="AT144" s="230" t="s">
        <v>139</v>
      </c>
      <c r="AU144" s="230" t="s">
        <v>89</v>
      </c>
      <c r="AY144" s="18" t="s">
        <v>137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89</v>
      </c>
      <c r="BK144" s="231">
        <f>ROUND(I144*H144,2)</f>
        <v>0</v>
      </c>
      <c r="BL144" s="18" t="s">
        <v>144</v>
      </c>
      <c r="BM144" s="230" t="s">
        <v>379</v>
      </c>
    </row>
    <row r="145" s="2" customFormat="1" ht="16.5" customHeight="1">
      <c r="A145" s="39"/>
      <c r="B145" s="40"/>
      <c r="C145" s="219" t="s">
        <v>7</v>
      </c>
      <c r="D145" s="219" t="s">
        <v>139</v>
      </c>
      <c r="E145" s="220" t="s">
        <v>1240</v>
      </c>
      <c r="F145" s="221" t="s">
        <v>1241</v>
      </c>
      <c r="G145" s="222" t="s">
        <v>203</v>
      </c>
      <c r="H145" s="223">
        <v>5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46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144</v>
      </c>
      <c r="AT145" s="230" t="s">
        <v>139</v>
      </c>
      <c r="AU145" s="230" t="s">
        <v>89</v>
      </c>
      <c r="AY145" s="18" t="s">
        <v>137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89</v>
      </c>
      <c r="BK145" s="231">
        <f>ROUND(I145*H145,2)</f>
        <v>0</v>
      </c>
      <c r="BL145" s="18" t="s">
        <v>144</v>
      </c>
      <c r="BM145" s="230" t="s">
        <v>388</v>
      </c>
    </row>
    <row r="146" s="2" customFormat="1" ht="16.5" customHeight="1">
      <c r="A146" s="39"/>
      <c r="B146" s="40"/>
      <c r="C146" s="219" t="s">
        <v>268</v>
      </c>
      <c r="D146" s="219" t="s">
        <v>139</v>
      </c>
      <c r="E146" s="220" t="s">
        <v>1242</v>
      </c>
      <c r="F146" s="221" t="s">
        <v>1243</v>
      </c>
      <c r="G146" s="222" t="s">
        <v>1058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46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144</v>
      </c>
      <c r="AT146" s="230" t="s">
        <v>139</v>
      </c>
      <c r="AU146" s="230" t="s">
        <v>89</v>
      </c>
      <c r="AY146" s="18" t="s">
        <v>137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89</v>
      </c>
      <c r="BK146" s="231">
        <f>ROUND(I146*H146,2)</f>
        <v>0</v>
      </c>
      <c r="BL146" s="18" t="s">
        <v>144</v>
      </c>
      <c r="BM146" s="230" t="s">
        <v>398</v>
      </c>
    </row>
    <row r="147" s="2" customFormat="1" ht="16.5" customHeight="1">
      <c r="A147" s="39"/>
      <c r="B147" s="40"/>
      <c r="C147" s="219" t="s">
        <v>272</v>
      </c>
      <c r="D147" s="219" t="s">
        <v>139</v>
      </c>
      <c r="E147" s="220" t="s">
        <v>1244</v>
      </c>
      <c r="F147" s="221" t="s">
        <v>1245</v>
      </c>
      <c r="G147" s="222" t="s">
        <v>203</v>
      </c>
      <c r="H147" s="223">
        <v>3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46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144</v>
      </c>
      <c r="AT147" s="230" t="s">
        <v>139</v>
      </c>
      <c r="AU147" s="230" t="s">
        <v>89</v>
      </c>
      <c r="AY147" s="18" t="s">
        <v>137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89</v>
      </c>
      <c r="BK147" s="231">
        <f>ROUND(I147*H147,2)</f>
        <v>0</v>
      </c>
      <c r="BL147" s="18" t="s">
        <v>144</v>
      </c>
      <c r="BM147" s="230" t="s">
        <v>406</v>
      </c>
    </row>
    <row r="148" s="2" customFormat="1" ht="16.5" customHeight="1">
      <c r="A148" s="39"/>
      <c r="B148" s="40"/>
      <c r="C148" s="219" t="s">
        <v>278</v>
      </c>
      <c r="D148" s="219" t="s">
        <v>139</v>
      </c>
      <c r="E148" s="220" t="s">
        <v>1246</v>
      </c>
      <c r="F148" s="221" t="s">
        <v>1247</v>
      </c>
      <c r="G148" s="222" t="s">
        <v>1058</v>
      </c>
      <c r="H148" s="223">
        <v>3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46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144</v>
      </c>
      <c r="AT148" s="230" t="s">
        <v>139</v>
      </c>
      <c r="AU148" s="230" t="s">
        <v>89</v>
      </c>
      <c r="AY148" s="18" t="s">
        <v>137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89</v>
      </c>
      <c r="BK148" s="231">
        <f>ROUND(I148*H148,2)</f>
        <v>0</v>
      </c>
      <c r="BL148" s="18" t="s">
        <v>144</v>
      </c>
      <c r="BM148" s="230" t="s">
        <v>414</v>
      </c>
    </row>
    <row r="149" s="2" customFormat="1" ht="16.5" customHeight="1">
      <c r="A149" s="39"/>
      <c r="B149" s="40"/>
      <c r="C149" s="219" t="s">
        <v>285</v>
      </c>
      <c r="D149" s="219" t="s">
        <v>139</v>
      </c>
      <c r="E149" s="220" t="s">
        <v>1248</v>
      </c>
      <c r="F149" s="221" t="s">
        <v>1249</v>
      </c>
      <c r="G149" s="222" t="s">
        <v>1058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46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144</v>
      </c>
      <c r="AT149" s="230" t="s">
        <v>139</v>
      </c>
      <c r="AU149" s="230" t="s">
        <v>89</v>
      </c>
      <c r="AY149" s="18" t="s">
        <v>137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89</v>
      </c>
      <c r="BK149" s="231">
        <f>ROUND(I149*H149,2)</f>
        <v>0</v>
      </c>
      <c r="BL149" s="18" t="s">
        <v>144</v>
      </c>
      <c r="BM149" s="230" t="s">
        <v>427</v>
      </c>
    </row>
    <row r="150" s="2" customFormat="1" ht="24.15" customHeight="1">
      <c r="A150" s="39"/>
      <c r="B150" s="40"/>
      <c r="C150" s="219" t="s">
        <v>290</v>
      </c>
      <c r="D150" s="219" t="s">
        <v>139</v>
      </c>
      <c r="E150" s="220" t="s">
        <v>1250</v>
      </c>
      <c r="F150" s="221" t="s">
        <v>1251</v>
      </c>
      <c r="G150" s="222" t="s">
        <v>1058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46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144</v>
      </c>
      <c r="AT150" s="230" t="s">
        <v>139</v>
      </c>
      <c r="AU150" s="230" t="s">
        <v>89</v>
      </c>
      <c r="AY150" s="18" t="s">
        <v>137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89</v>
      </c>
      <c r="BK150" s="231">
        <f>ROUND(I150*H150,2)</f>
        <v>0</v>
      </c>
      <c r="BL150" s="18" t="s">
        <v>144</v>
      </c>
      <c r="BM150" s="230" t="s">
        <v>435</v>
      </c>
    </row>
    <row r="151" s="2" customFormat="1" ht="16.5" customHeight="1">
      <c r="A151" s="39"/>
      <c r="B151" s="40"/>
      <c r="C151" s="219" t="s">
        <v>296</v>
      </c>
      <c r="D151" s="219" t="s">
        <v>139</v>
      </c>
      <c r="E151" s="220" t="s">
        <v>1252</v>
      </c>
      <c r="F151" s="221" t="s">
        <v>1253</v>
      </c>
      <c r="G151" s="222" t="s">
        <v>203</v>
      </c>
      <c r="H151" s="223">
        <v>15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46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144</v>
      </c>
      <c r="AT151" s="230" t="s">
        <v>139</v>
      </c>
      <c r="AU151" s="230" t="s">
        <v>89</v>
      </c>
      <c r="AY151" s="18" t="s">
        <v>137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89</v>
      </c>
      <c r="BK151" s="231">
        <f>ROUND(I151*H151,2)</f>
        <v>0</v>
      </c>
      <c r="BL151" s="18" t="s">
        <v>144</v>
      </c>
      <c r="BM151" s="230" t="s">
        <v>443</v>
      </c>
    </row>
    <row r="152" s="2" customFormat="1" ht="16.5" customHeight="1">
      <c r="A152" s="39"/>
      <c r="B152" s="40"/>
      <c r="C152" s="219" t="s">
        <v>304</v>
      </c>
      <c r="D152" s="219" t="s">
        <v>139</v>
      </c>
      <c r="E152" s="220" t="s">
        <v>1254</v>
      </c>
      <c r="F152" s="221" t="s">
        <v>1255</v>
      </c>
      <c r="G152" s="222" t="s">
        <v>203</v>
      </c>
      <c r="H152" s="223">
        <v>21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46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144</v>
      </c>
      <c r="AT152" s="230" t="s">
        <v>139</v>
      </c>
      <c r="AU152" s="230" t="s">
        <v>89</v>
      </c>
      <c r="AY152" s="18" t="s">
        <v>137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89</v>
      </c>
      <c r="BK152" s="231">
        <f>ROUND(I152*H152,2)</f>
        <v>0</v>
      </c>
      <c r="BL152" s="18" t="s">
        <v>144</v>
      </c>
      <c r="BM152" s="230" t="s">
        <v>452</v>
      </c>
    </row>
    <row r="153" s="2" customFormat="1" ht="16.5" customHeight="1">
      <c r="A153" s="39"/>
      <c r="B153" s="40"/>
      <c r="C153" s="219" t="s">
        <v>317</v>
      </c>
      <c r="D153" s="219" t="s">
        <v>139</v>
      </c>
      <c r="E153" s="220" t="s">
        <v>1256</v>
      </c>
      <c r="F153" s="221" t="s">
        <v>1257</v>
      </c>
      <c r="G153" s="222" t="s">
        <v>921</v>
      </c>
      <c r="H153" s="223">
        <v>0.050000000000000003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46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144</v>
      </c>
      <c r="AT153" s="230" t="s">
        <v>139</v>
      </c>
      <c r="AU153" s="230" t="s">
        <v>89</v>
      </c>
      <c r="AY153" s="18" t="s">
        <v>137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89</v>
      </c>
      <c r="BK153" s="231">
        <f>ROUND(I153*H153,2)</f>
        <v>0</v>
      </c>
      <c r="BL153" s="18" t="s">
        <v>144</v>
      </c>
      <c r="BM153" s="230" t="s">
        <v>460</v>
      </c>
    </row>
    <row r="154" s="2" customFormat="1">
      <c r="A154" s="39"/>
      <c r="B154" s="40"/>
      <c r="C154" s="41"/>
      <c r="D154" s="232" t="s">
        <v>146</v>
      </c>
      <c r="E154" s="41"/>
      <c r="F154" s="233" t="s">
        <v>1258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89</v>
      </c>
    </row>
    <row r="155" s="2" customFormat="1" ht="16.5" customHeight="1">
      <c r="A155" s="39"/>
      <c r="B155" s="40"/>
      <c r="C155" s="219" t="s">
        <v>324</v>
      </c>
      <c r="D155" s="219" t="s">
        <v>139</v>
      </c>
      <c r="E155" s="220" t="s">
        <v>1259</v>
      </c>
      <c r="F155" s="221" t="s">
        <v>1260</v>
      </c>
      <c r="G155" s="222" t="s">
        <v>921</v>
      </c>
      <c r="H155" s="223">
        <v>0.050000000000000003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46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144</v>
      </c>
      <c r="AT155" s="230" t="s">
        <v>139</v>
      </c>
      <c r="AU155" s="230" t="s">
        <v>89</v>
      </c>
      <c r="AY155" s="18" t="s">
        <v>137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89</v>
      </c>
      <c r="BK155" s="231">
        <f>ROUND(I155*H155,2)</f>
        <v>0</v>
      </c>
      <c r="BL155" s="18" t="s">
        <v>144</v>
      </c>
      <c r="BM155" s="230" t="s">
        <v>469</v>
      </c>
    </row>
    <row r="156" s="2" customFormat="1">
      <c r="A156" s="39"/>
      <c r="B156" s="40"/>
      <c r="C156" s="41"/>
      <c r="D156" s="232" t="s">
        <v>146</v>
      </c>
      <c r="E156" s="41"/>
      <c r="F156" s="233" t="s">
        <v>1261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89</v>
      </c>
    </row>
    <row r="157" s="12" customFormat="1" ht="25.92" customHeight="1">
      <c r="A157" s="12"/>
      <c r="B157" s="203"/>
      <c r="C157" s="204"/>
      <c r="D157" s="205" t="s">
        <v>80</v>
      </c>
      <c r="E157" s="206" t="s">
        <v>1262</v>
      </c>
      <c r="F157" s="206" t="s">
        <v>1263</v>
      </c>
      <c r="G157" s="204"/>
      <c r="H157" s="204"/>
      <c r="I157" s="207"/>
      <c r="J157" s="208">
        <f>BK157</f>
        <v>0</v>
      </c>
      <c r="K157" s="204"/>
      <c r="L157" s="209"/>
      <c r="M157" s="210"/>
      <c r="N157" s="211"/>
      <c r="O157" s="211"/>
      <c r="P157" s="212">
        <f>SUM(P158:P168)</f>
        <v>0</v>
      </c>
      <c r="Q157" s="211"/>
      <c r="R157" s="212">
        <f>SUM(R158:R168)</f>
        <v>0</v>
      </c>
      <c r="S157" s="211"/>
      <c r="T157" s="213">
        <f>SUM(T158:T168)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89</v>
      </c>
      <c r="AT157" s="215" t="s">
        <v>80</v>
      </c>
      <c r="AU157" s="215" t="s">
        <v>81</v>
      </c>
      <c r="AY157" s="214" t="s">
        <v>137</v>
      </c>
      <c r="BK157" s="216">
        <f>SUM(BK158:BK168)</f>
        <v>0</v>
      </c>
    </row>
    <row r="158" s="2" customFormat="1" ht="16.5" customHeight="1">
      <c r="A158" s="39"/>
      <c r="B158" s="40"/>
      <c r="C158" s="219" t="s">
        <v>329</v>
      </c>
      <c r="D158" s="219" t="s">
        <v>139</v>
      </c>
      <c r="E158" s="220" t="s">
        <v>1264</v>
      </c>
      <c r="F158" s="221" t="s">
        <v>1265</v>
      </c>
      <c r="G158" s="222" t="s">
        <v>1058</v>
      </c>
      <c r="H158" s="223">
        <v>1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46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144</v>
      </c>
      <c r="AT158" s="230" t="s">
        <v>139</v>
      </c>
      <c r="AU158" s="230" t="s">
        <v>89</v>
      </c>
      <c r="AY158" s="18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89</v>
      </c>
      <c r="BK158" s="231">
        <f>ROUND(I158*H158,2)</f>
        <v>0</v>
      </c>
      <c r="BL158" s="18" t="s">
        <v>144</v>
      </c>
      <c r="BM158" s="230" t="s">
        <v>477</v>
      </c>
    </row>
    <row r="159" s="2" customFormat="1" ht="16.5" customHeight="1">
      <c r="A159" s="39"/>
      <c r="B159" s="40"/>
      <c r="C159" s="219" t="s">
        <v>335</v>
      </c>
      <c r="D159" s="219" t="s">
        <v>139</v>
      </c>
      <c r="E159" s="220" t="s">
        <v>1266</v>
      </c>
      <c r="F159" s="221" t="s">
        <v>1267</v>
      </c>
      <c r="G159" s="222" t="s">
        <v>1058</v>
      </c>
      <c r="H159" s="223">
        <v>1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46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144</v>
      </c>
      <c r="AT159" s="230" t="s">
        <v>139</v>
      </c>
      <c r="AU159" s="230" t="s">
        <v>89</v>
      </c>
      <c r="AY159" s="18" t="s">
        <v>137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89</v>
      </c>
      <c r="BK159" s="231">
        <f>ROUND(I159*H159,2)</f>
        <v>0</v>
      </c>
      <c r="BL159" s="18" t="s">
        <v>144</v>
      </c>
      <c r="BM159" s="230" t="s">
        <v>485</v>
      </c>
    </row>
    <row r="160" s="2" customFormat="1" ht="16.5" customHeight="1">
      <c r="A160" s="39"/>
      <c r="B160" s="40"/>
      <c r="C160" s="219" t="s">
        <v>340</v>
      </c>
      <c r="D160" s="219" t="s">
        <v>139</v>
      </c>
      <c r="E160" s="220" t="s">
        <v>1268</v>
      </c>
      <c r="F160" s="221" t="s">
        <v>1269</v>
      </c>
      <c r="G160" s="222" t="s">
        <v>1058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46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144</v>
      </c>
      <c r="AT160" s="230" t="s">
        <v>139</v>
      </c>
      <c r="AU160" s="230" t="s">
        <v>89</v>
      </c>
      <c r="AY160" s="18" t="s">
        <v>137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89</v>
      </c>
      <c r="BK160" s="231">
        <f>ROUND(I160*H160,2)</f>
        <v>0</v>
      </c>
      <c r="BL160" s="18" t="s">
        <v>144</v>
      </c>
      <c r="BM160" s="230" t="s">
        <v>493</v>
      </c>
    </row>
    <row r="161" s="2" customFormat="1" ht="24.15" customHeight="1">
      <c r="A161" s="39"/>
      <c r="B161" s="40"/>
      <c r="C161" s="219" t="s">
        <v>345</v>
      </c>
      <c r="D161" s="219" t="s">
        <v>139</v>
      </c>
      <c r="E161" s="220" t="s">
        <v>1270</v>
      </c>
      <c r="F161" s="221" t="s">
        <v>1271</v>
      </c>
      <c r="G161" s="222" t="s">
        <v>1058</v>
      </c>
      <c r="H161" s="223">
        <v>1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46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144</v>
      </c>
      <c r="AT161" s="230" t="s">
        <v>139</v>
      </c>
      <c r="AU161" s="230" t="s">
        <v>89</v>
      </c>
      <c r="AY161" s="18" t="s">
        <v>137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89</v>
      </c>
      <c r="BK161" s="231">
        <f>ROUND(I161*H161,2)</f>
        <v>0</v>
      </c>
      <c r="BL161" s="18" t="s">
        <v>144</v>
      </c>
      <c r="BM161" s="230" t="s">
        <v>501</v>
      </c>
    </row>
    <row r="162" s="2" customFormat="1" ht="24.15" customHeight="1">
      <c r="A162" s="39"/>
      <c r="B162" s="40"/>
      <c r="C162" s="219" t="s">
        <v>350</v>
      </c>
      <c r="D162" s="219" t="s">
        <v>139</v>
      </c>
      <c r="E162" s="220" t="s">
        <v>1272</v>
      </c>
      <c r="F162" s="221" t="s">
        <v>1273</v>
      </c>
      <c r="G162" s="222" t="s">
        <v>1058</v>
      </c>
      <c r="H162" s="223">
        <v>1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46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144</v>
      </c>
      <c r="AT162" s="230" t="s">
        <v>139</v>
      </c>
      <c r="AU162" s="230" t="s">
        <v>89</v>
      </c>
      <c r="AY162" s="18" t="s">
        <v>137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89</v>
      </c>
      <c r="BK162" s="231">
        <f>ROUND(I162*H162,2)</f>
        <v>0</v>
      </c>
      <c r="BL162" s="18" t="s">
        <v>144</v>
      </c>
      <c r="BM162" s="230" t="s">
        <v>509</v>
      </c>
    </row>
    <row r="163" s="2" customFormat="1" ht="16.5" customHeight="1">
      <c r="A163" s="39"/>
      <c r="B163" s="40"/>
      <c r="C163" s="219" t="s">
        <v>357</v>
      </c>
      <c r="D163" s="219" t="s">
        <v>139</v>
      </c>
      <c r="E163" s="220" t="s">
        <v>1274</v>
      </c>
      <c r="F163" s="221" t="s">
        <v>1275</v>
      </c>
      <c r="G163" s="222" t="s">
        <v>1058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46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144</v>
      </c>
      <c r="AT163" s="230" t="s">
        <v>139</v>
      </c>
      <c r="AU163" s="230" t="s">
        <v>89</v>
      </c>
      <c r="AY163" s="18" t="s">
        <v>137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89</v>
      </c>
      <c r="BK163" s="231">
        <f>ROUND(I163*H163,2)</f>
        <v>0</v>
      </c>
      <c r="BL163" s="18" t="s">
        <v>144</v>
      </c>
      <c r="BM163" s="230" t="s">
        <v>517</v>
      </c>
    </row>
    <row r="164" s="2" customFormat="1" ht="24.15" customHeight="1">
      <c r="A164" s="39"/>
      <c r="B164" s="40"/>
      <c r="C164" s="219" t="s">
        <v>363</v>
      </c>
      <c r="D164" s="219" t="s">
        <v>139</v>
      </c>
      <c r="E164" s="220" t="s">
        <v>1276</v>
      </c>
      <c r="F164" s="221" t="s">
        <v>1277</v>
      </c>
      <c r="G164" s="222" t="s">
        <v>1058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46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144</v>
      </c>
      <c r="AT164" s="230" t="s">
        <v>139</v>
      </c>
      <c r="AU164" s="230" t="s">
        <v>89</v>
      </c>
      <c r="AY164" s="18" t="s">
        <v>137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89</v>
      </c>
      <c r="BK164" s="231">
        <f>ROUND(I164*H164,2)</f>
        <v>0</v>
      </c>
      <c r="BL164" s="18" t="s">
        <v>144</v>
      </c>
      <c r="BM164" s="230" t="s">
        <v>525</v>
      </c>
    </row>
    <row r="165" s="2" customFormat="1" ht="21.75" customHeight="1">
      <c r="A165" s="39"/>
      <c r="B165" s="40"/>
      <c r="C165" s="219" t="s">
        <v>370</v>
      </c>
      <c r="D165" s="219" t="s">
        <v>139</v>
      </c>
      <c r="E165" s="220" t="s">
        <v>1278</v>
      </c>
      <c r="F165" s="221" t="s">
        <v>1279</v>
      </c>
      <c r="G165" s="222" t="s">
        <v>1058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46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144</v>
      </c>
      <c r="AT165" s="230" t="s">
        <v>139</v>
      </c>
      <c r="AU165" s="230" t="s">
        <v>89</v>
      </c>
      <c r="AY165" s="18" t="s">
        <v>137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89</v>
      </c>
      <c r="BK165" s="231">
        <f>ROUND(I165*H165,2)</f>
        <v>0</v>
      </c>
      <c r="BL165" s="18" t="s">
        <v>144</v>
      </c>
      <c r="BM165" s="230" t="s">
        <v>533</v>
      </c>
    </row>
    <row r="166" s="2" customFormat="1" ht="16.5" customHeight="1">
      <c r="A166" s="39"/>
      <c r="B166" s="40"/>
      <c r="C166" s="219" t="s">
        <v>375</v>
      </c>
      <c r="D166" s="219" t="s">
        <v>139</v>
      </c>
      <c r="E166" s="220" t="s">
        <v>1280</v>
      </c>
      <c r="F166" s="221" t="s">
        <v>1281</v>
      </c>
      <c r="G166" s="222" t="s">
        <v>1058</v>
      </c>
      <c r="H166" s="223">
        <v>1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46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144</v>
      </c>
      <c r="AT166" s="230" t="s">
        <v>139</v>
      </c>
      <c r="AU166" s="230" t="s">
        <v>89</v>
      </c>
      <c r="AY166" s="18" t="s">
        <v>137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89</v>
      </c>
      <c r="BK166" s="231">
        <f>ROUND(I166*H166,2)</f>
        <v>0</v>
      </c>
      <c r="BL166" s="18" t="s">
        <v>144</v>
      </c>
      <c r="BM166" s="230" t="s">
        <v>541</v>
      </c>
    </row>
    <row r="167" s="2" customFormat="1" ht="16.5" customHeight="1">
      <c r="A167" s="39"/>
      <c r="B167" s="40"/>
      <c r="C167" s="219" t="s">
        <v>379</v>
      </c>
      <c r="D167" s="219" t="s">
        <v>139</v>
      </c>
      <c r="E167" s="220" t="s">
        <v>1282</v>
      </c>
      <c r="F167" s="221" t="s">
        <v>1283</v>
      </c>
      <c r="G167" s="222" t="s">
        <v>1058</v>
      </c>
      <c r="H167" s="223">
        <v>1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46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144</v>
      </c>
      <c r="AT167" s="230" t="s">
        <v>139</v>
      </c>
      <c r="AU167" s="230" t="s">
        <v>89</v>
      </c>
      <c r="AY167" s="18" t="s">
        <v>137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89</v>
      </c>
      <c r="BK167" s="231">
        <f>ROUND(I167*H167,2)</f>
        <v>0</v>
      </c>
      <c r="BL167" s="18" t="s">
        <v>144</v>
      </c>
      <c r="BM167" s="230" t="s">
        <v>549</v>
      </c>
    </row>
    <row r="168" s="2" customFormat="1" ht="16.5" customHeight="1">
      <c r="A168" s="39"/>
      <c r="B168" s="40"/>
      <c r="C168" s="219" t="s">
        <v>383</v>
      </c>
      <c r="D168" s="219" t="s">
        <v>139</v>
      </c>
      <c r="E168" s="220" t="s">
        <v>1284</v>
      </c>
      <c r="F168" s="221" t="s">
        <v>1285</v>
      </c>
      <c r="G168" s="222" t="s">
        <v>1058</v>
      </c>
      <c r="H168" s="223">
        <v>1</v>
      </c>
      <c r="I168" s="224"/>
      <c r="J168" s="225">
        <f>ROUND(I168*H168,2)</f>
        <v>0</v>
      </c>
      <c r="K168" s="221" t="s">
        <v>1</v>
      </c>
      <c r="L168" s="45"/>
      <c r="M168" s="291" t="s">
        <v>1</v>
      </c>
      <c r="N168" s="292" t="s">
        <v>46</v>
      </c>
      <c r="O168" s="293"/>
      <c r="P168" s="294">
        <f>O168*H168</f>
        <v>0</v>
      </c>
      <c r="Q168" s="294">
        <v>0</v>
      </c>
      <c r="R168" s="294">
        <f>Q168*H168</f>
        <v>0</v>
      </c>
      <c r="S168" s="294">
        <v>0</v>
      </c>
      <c r="T168" s="29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144</v>
      </c>
      <c r="AT168" s="230" t="s">
        <v>139</v>
      </c>
      <c r="AU168" s="230" t="s">
        <v>89</v>
      </c>
      <c r="AY168" s="18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89</v>
      </c>
      <c r="BK168" s="231">
        <f>ROUND(I168*H168,2)</f>
        <v>0</v>
      </c>
      <c r="BL168" s="18" t="s">
        <v>144</v>
      </c>
      <c r="BM168" s="230" t="s">
        <v>557</v>
      </c>
    </row>
    <row r="169" s="2" customFormat="1" ht="6.96" customHeight="1">
      <c r="A169" s="39"/>
      <c r="B169" s="67"/>
      <c r="C169" s="68"/>
      <c r="D169" s="68"/>
      <c r="E169" s="68"/>
      <c r="F169" s="68"/>
      <c r="G169" s="68"/>
      <c r="H169" s="68"/>
      <c r="I169" s="68"/>
      <c r="J169" s="68"/>
      <c r="K169" s="68"/>
      <c r="L169" s="45"/>
      <c r="M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</sheetData>
  <sheetProtection sheet="1" autoFilter="0" formatColumns="0" formatRows="0" objects="1" scenarios="1" spinCount="100000" saltValue="3IT7oiJuVevplyfIEaZsxvnDZ/e9afsxEUdCmUUzYZaBDd6oqMYOfRdneyjQvYhdKhLW9Omb7Z83X+QWp+Nllw==" hashValue="TA7FFaPNG7QN3eh8tQBu8tsOvCZTvkmjtfktkv/w6DbQO3p9TWUy/YT57INBMmeDE/0OLt5Wmvc1o9ak6Y4IfQ==" algorithmName="SHA-512" password="CC35"/>
  <autoFilter ref="C119:K16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Dříteč – zkapacitnění vodovodu-aktualizace 2024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1286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ROUND((SUM(BE124:BE164)),  2)</f>
        <v>0</v>
      </c>
      <c r="G33" s="39"/>
      <c r="H33" s="39"/>
      <c r="I33" s="156">
        <v>0.20999999999999999</v>
      </c>
      <c r="J33" s="155">
        <f>ROUND(((SUM(BE124:BE164))*I33),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ROUND((SUM(BF124:BF164)),  2)</f>
        <v>0</v>
      </c>
      <c r="G34" s="39"/>
      <c r="H34" s="39"/>
      <c r="I34" s="156">
        <v>0.14999999999999999</v>
      </c>
      <c r="J34" s="155">
        <f>ROUND(((SUM(BF124:BF164))*I34),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ROUND((SUM(BG124:BG164)),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ROUND((SUM(BH124:BH164)),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ROUND((SUM(BI124:BI164)),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Dříteč – zkapacitnění vodovodu-aktualizace 2024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Dříteč</v>
      </c>
      <c r="G89" s="41"/>
      <c r="H89" s="41"/>
      <c r="I89" s="33" t="s">
        <v>22</v>
      </c>
      <c r="J89" s="80" t="str">
        <f>IF(J12="","",J12)</f>
        <v>10. 6. 2024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1287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1288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1289</v>
      </c>
      <c r="E99" s="183"/>
      <c r="F99" s="183"/>
      <c r="G99" s="183"/>
      <c r="H99" s="183"/>
      <c r="I99" s="183"/>
      <c r="J99" s="184">
        <f>J130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1288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1290</v>
      </c>
      <c r="E101" s="183"/>
      <c r="F101" s="183"/>
      <c r="G101" s="183"/>
      <c r="H101" s="183"/>
      <c r="I101" s="183"/>
      <c r="J101" s="184">
        <f>J138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1288</v>
      </c>
      <c r="E102" s="189"/>
      <c r="F102" s="189"/>
      <c r="G102" s="189"/>
      <c r="H102" s="189"/>
      <c r="I102" s="189"/>
      <c r="J102" s="190">
        <f>J139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1291</v>
      </c>
      <c r="E103" s="183"/>
      <c r="F103" s="183"/>
      <c r="G103" s="183"/>
      <c r="H103" s="183"/>
      <c r="I103" s="183"/>
      <c r="J103" s="184">
        <f>J152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1288</v>
      </c>
      <c r="E104" s="189"/>
      <c r="F104" s="189"/>
      <c r="G104" s="189"/>
      <c r="H104" s="189"/>
      <c r="I104" s="189"/>
      <c r="J104" s="190">
        <f>J153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122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Dříteč – zkapacitnění vodovodu-aktualizace 2024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102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VON - Vedlejší a ostatní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Dříteč</v>
      </c>
      <c r="G118" s="41"/>
      <c r="H118" s="41"/>
      <c r="I118" s="33" t="s">
        <v>22</v>
      </c>
      <c r="J118" s="80" t="str">
        <f>IF(J12="","",J12)</f>
        <v>10. 6. 2024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Vodovody a kanalizace Pardubice, a.s.</v>
      </c>
      <c r="G120" s="41"/>
      <c r="H120" s="41"/>
      <c r="I120" s="33" t="s">
        <v>32</v>
      </c>
      <c r="J120" s="37" t="str">
        <f>E21</f>
        <v>Multiaqua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37</v>
      </c>
      <c r="J121" s="37" t="str">
        <f>E24</f>
        <v>Leona Šaldová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123</v>
      </c>
      <c r="D123" s="195" t="s">
        <v>66</v>
      </c>
      <c r="E123" s="195" t="s">
        <v>62</v>
      </c>
      <c r="F123" s="195" t="s">
        <v>63</v>
      </c>
      <c r="G123" s="195" t="s">
        <v>124</v>
      </c>
      <c r="H123" s="195" t="s">
        <v>125</v>
      </c>
      <c r="I123" s="195" t="s">
        <v>126</v>
      </c>
      <c r="J123" s="195" t="s">
        <v>106</v>
      </c>
      <c r="K123" s="196" t="s">
        <v>127</v>
      </c>
      <c r="L123" s="197"/>
      <c r="M123" s="101" t="s">
        <v>1</v>
      </c>
      <c r="N123" s="102" t="s">
        <v>45</v>
      </c>
      <c r="O123" s="102" t="s">
        <v>128</v>
      </c>
      <c r="P123" s="102" t="s">
        <v>129</v>
      </c>
      <c r="Q123" s="102" t="s">
        <v>130</v>
      </c>
      <c r="R123" s="102" t="s">
        <v>131</v>
      </c>
      <c r="S123" s="102" t="s">
        <v>132</v>
      </c>
      <c r="T123" s="103" t="s">
        <v>133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134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P125+P130+P138+P152</f>
        <v>0</v>
      </c>
      <c r="Q124" s="105"/>
      <c r="R124" s="200">
        <f>R125+R130+R138+R152</f>
        <v>0</v>
      </c>
      <c r="S124" s="105"/>
      <c r="T124" s="201">
        <f>T125+T130+T138+T152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80</v>
      </c>
      <c r="AU124" s="18" t="s">
        <v>108</v>
      </c>
      <c r="BK124" s="202">
        <f>BK125+BK130+BK138+BK152</f>
        <v>0</v>
      </c>
    </row>
    <row r="125" s="12" customFormat="1" ht="25.92" customHeight="1">
      <c r="A125" s="12"/>
      <c r="B125" s="203"/>
      <c r="C125" s="204"/>
      <c r="D125" s="205" t="s">
        <v>80</v>
      </c>
      <c r="E125" s="206" t="s">
        <v>1051</v>
      </c>
      <c r="F125" s="206" t="s">
        <v>1292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89</v>
      </c>
      <c r="AT125" s="215" t="s">
        <v>80</v>
      </c>
      <c r="AU125" s="215" t="s">
        <v>81</v>
      </c>
      <c r="AY125" s="214" t="s">
        <v>137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80</v>
      </c>
      <c r="E126" s="217" t="s">
        <v>1096</v>
      </c>
      <c r="F126" s="217" t="s">
        <v>1293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</v>
      </c>
      <c r="S126" s="211"/>
      <c r="T126" s="21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89</v>
      </c>
      <c r="AT126" s="215" t="s">
        <v>80</v>
      </c>
      <c r="AU126" s="215" t="s">
        <v>89</v>
      </c>
      <c r="AY126" s="214" t="s">
        <v>137</v>
      </c>
      <c r="BK126" s="216">
        <f>SUM(BK127:BK129)</f>
        <v>0</v>
      </c>
    </row>
    <row r="127" s="2" customFormat="1" ht="24.15" customHeight="1">
      <c r="A127" s="39"/>
      <c r="B127" s="40"/>
      <c r="C127" s="219" t="s">
        <v>89</v>
      </c>
      <c r="D127" s="219" t="s">
        <v>139</v>
      </c>
      <c r="E127" s="220" t="s">
        <v>1294</v>
      </c>
      <c r="F127" s="221" t="s">
        <v>1295</v>
      </c>
      <c r="G127" s="222" t="s">
        <v>921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46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144</v>
      </c>
      <c r="AT127" s="230" t="s">
        <v>139</v>
      </c>
      <c r="AU127" s="230" t="s">
        <v>91</v>
      </c>
      <c r="AY127" s="18" t="s">
        <v>137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89</v>
      </c>
      <c r="BK127" s="231">
        <f>ROUND(I127*H127,2)</f>
        <v>0</v>
      </c>
      <c r="BL127" s="18" t="s">
        <v>144</v>
      </c>
      <c r="BM127" s="230" t="s">
        <v>91</v>
      </c>
    </row>
    <row r="128" s="2" customFormat="1" ht="16.5" customHeight="1">
      <c r="A128" s="39"/>
      <c r="B128" s="40"/>
      <c r="C128" s="219" t="s">
        <v>91</v>
      </c>
      <c r="D128" s="219" t="s">
        <v>139</v>
      </c>
      <c r="E128" s="220" t="s">
        <v>1296</v>
      </c>
      <c r="F128" s="221" t="s">
        <v>1297</v>
      </c>
      <c r="G128" s="222" t="s">
        <v>921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46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144</v>
      </c>
      <c r="AT128" s="230" t="s">
        <v>139</v>
      </c>
      <c r="AU128" s="230" t="s">
        <v>91</v>
      </c>
      <c r="AY128" s="18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89</v>
      </c>
      <c r="BK128" s="231">
        <f>ROUND(I128*H128,2)</f>
        <v>0</v>
      </c>
      <c r="BL128" s="18" t="s">
        <v>144</v>
      </c>
      <c r="BM128" s="230" t="s">
        <v>144</v>
      </c>
    </row>
    <row r="129" s="2" customFormat="1" ht="16.5" customHeight="1">
      <c r="A129" s="39"/>
      <c r="B129" s="40"/>
      <c r="C129" s="219" t="s">
        <v>163</v>
      </c>
      <c r="D129" s="219" t="s">
        <v>139</v>
      </c>
      <c r="E129" s="220" t="s">
        <v>1298</v>
      </c>
      <c r="F129" s="221" t="s">
        <v>1299</v>
      </c>
      <c r="G129" s="222" t="s">
        <v>921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46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144</v>
      </c>
      <c r="AT129" s="230" t="s">
        <v>139</v>
      </c>
      <c r="AU129" s="230" t="s">
        <v>91</v>
      </c>
      <c r="AY129" s="18" t="s">
        <v>137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89</v>
      </c>
      <c r="BK129" s="231">
        <f>ROUND(I129*H129,2)</f>
        <v>0</v>
      </c>
      <c r="BL129" s="18" t="s">
        <v>144</v>
      </c>
      <c r="BM129" s="230" t="s">
        <v>180</v>
      </c>
    </row>
    <row r="130" s="12" customFormat="1" ht="25.92" customHeight="1">
      <c r="A130" s="12"/>
      <c r="B130" s="203"/>
      <c r="C130" s="204"/>
      <c r="D130" s="205" t="s">
        <v>80</v>
      </c>
      <c r="E130" s="206" t="s">
        <v>1120</v>
      </c>
      <c r="F130" s="206" t="s">
        <v>1300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89</v>
      </c>
      <c r="AT130" s="215" t="s">
        <v>80</v>
      </c>
      <c r="AU130" s="215" t="s">
        <v>81</v>
      </c>
      <c r="AY130" s="214" t="s">
        <v>137</v>
      </c>
      <c r="BK130" s="216">
        <f>BK131</f>
        <v>0</v>
      </c>
    </row>
    <row r="131" s="12" customFormat="1" ht="22.8" customHeight="1">
      <c r="A131" s="12"/>
      <c r="B131" s="203"/>
      <c r="C131" s="204"/>
      <c r="D131" s="205" t="s">
        <v>80</v>
      </c>
      <c r="E131" s="217" t="s">
        <v>1096</v>
      </c>
      <c r="F131" s="217" t="s">
        <v>1293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SUM(P132:P137)</f>
        <v>0</v>
      </c>
      <c r="Q131" s="211"/>
      <c r="R131" s="212">
        <f>SUM(R132:R137)</f>
        <v>0</v>
      </c>
      <c r="S131" s="211"/>
      <c r="T131" s="213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89</v>
      </c>
      <c r="AT131" s="215" t="s">
        <v>80</v>
      </c>
      <c r="AU131" s="215" t="s">
        <v>89</v>
      </c>
      <c r="AY131" s="214" t="s">
        <v>137</v>
      </c>
      <c r="BK131" s="216">
        <f>SUM(BK132:BK137)</f>
        <v>0</v>
      </c>
    </row>
    <row r="132" s="2" customFormat="1" ht="16.5" customHeight="1">
      <c r="A132" s="39"/>
      <c r="B132" s="40"/>
      <c r="C132" s="219" t="s">
        <v>144</v>
      </c>
      <c r="D132" s="219" t="s">
        <v>139</v>
      </c>
      <c r="E132" s="220" t="s">
        <v>1301</v>
      </c>
      <c r="F132" s="221" t="s">
        <v>1302</v>
      </c>
      <c r="G132" s="222" t="s">
        <v>921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144</v>
      </c>
      <c r="AT132" s="230" t="s">
        <v>139</v>
      </c>
      <c r="AU132" s="230" t="s">
        <v>91</v>
      </c>
      <c r="AY132" s="18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89</v>
      </c>
      <c r="BK132" s="231">
        <f>ROUND(I132*H132,2)</f>
        <v>0</v>
      </c>
      <c r="BL132" s="18" t="s">
        <v>144</v>
      </c>
      <c r="BM132" s="230" t="s">
        <v>194</v>
      </c>
    </row>
    <row r="133" s="2" customFormat="1">
      <c r="A133" s="39"/>
      <c r="B133" s="40"/>
      <c r="C133" s="41"/>
      <c r="D133" s="232" t="s">
        <v>146</v>
      </c>
      <c r="E133" s="41"/>
      <c r="F133" s="233" t="s">
        <v>1303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91</v>
      </c>
    </row>
    <row r="134" s="2" customFormat="1" ht="33" customHeight="1">
      <c r="A134" s="39"/>
      <c r="B134" s="40"/>
      <c r="C134" s="219" t="s">
        <v>173</v>
      </c>
      <c r="D134" s="219" t="s">
        <v>139</v>
      </c>
      <c r="E134" s="220" t="s">
        <v>1304</v>
      </c>
      <c r="F134" s="221" t="s">
        <v>1305</v>
      </c>
      <c r="G134" s="222" t="s">
        <v>921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46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144</v>
      </c>
      <c r="AT134" s="230" t="s">
        <v>139</v>
      </c>
      <c r="AU134" s="230" t="s">
        <v>91</v>
      </c>
      <c r="AY134" s="18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89</v>
      </c>
      <c r="BK134" s="231">
        <f>ROUND(I134*H134,2)</f>
        <v>0</v>
      </c>
      <c r="BL134" s="18" t="s">
        <v>144</v>
      </c>
      <c r="BM134" s="230" t="s">
        <v>206</v>
      </c>
    </row>
    <row r="135" s="2" customFormat="1">
      <c r="A135" s="39"/>
      <c r="B135" s="40"/>
      <c r="C135" s="41"/>
      <c r="D135" s="232" t="s">
        <v>146</v>
      </c>
      <c r="E135" s="41"/>
      <c r="F135" s="233" t="s">
        <v>1306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91</v>
      </c>
    </row>
    <row r="136" s="2" customFormat="1" ht="49.05" customHeight="1">
      <c r="A136" s="39"/>
      <c r="B136" s="40"/>
      <c r="C136" s="219" t="s">
        <v>180</v>
      </c>
      <c r="D136" s="219" t="s">
        <v>139</v>
      </c>
      <c r="E136" s="220" t="s">
        <v>1307</v>
      </c>
      <c r="F136" s="221" t="s">
        <v>1308</v>
      </c>
      <c r="G136" s="222" t="s">
        <v>921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46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144</v>
      </c>
      <c r="AT136" s="230" t="s">
        <v>139</v>
      </c>
      <c r="AU136" s="230" t="s">
        <v>91</v>
      </c>
      <c r="AY136" s="18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89</v>
      </c>
      <c r="BK136" s="231">
        <f>ROUND(I136*H136,2)</f>
        <v>0</v>
      </c>
      <c r="BL136" s="18" t="s">
        <v>144</v>
      </c>
      <c r="BM136" s="230" t="s">
        <v>217</v>
      </c>
    </row>
    <row r="137" s="2" customFormat="1" ht="78" customHeight="1">
      <c r="A137" s="39"/>
      <c r="B137" s="40"/>
      <c r="C137" s="219" t="s">
        <v>187</v>
      </c>
      <c r="D137" s="219" t="s">
        <v>139</v>
      </c>
      <c r="E137" s="220" t="s">
        <v>1309</v>
      </c>
      <c r="F137" s="221" t="s">
        <v>1310</v>
      </c>
      <c r="G137" s="222" t="s">
        <v>921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46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144</v>
      </c>
      <c r="AT137" s="230" t="s">
        <v>139</v>
      </c>
      <c r="AU137" s="230" t="s">
        <v>91</v>
      </c>
      <c r="AY137" s="18" t="s">
        <v>137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89</v>
      </c>
      <c r="BK137" s="231">
        <f>ROUND(I137*H137,2)</f>
        <v>0</v>
      </c>
      <c r="BL137" s="18" t="s">
        <v>144</v>
      </c>
      <c r="BM137" s="230" t="s">
        <v>230</v>
      </c>
    </row>
    <row r="138" s="12" customFormat="1" ht="25.92" customHeight="1">
      <c r="A138" s="12"/>
      <c r="B138" s="203"/>
      <c r="C138" s="204"/>
      <c r="D138" s="205" t="s">
        <v>80</v>
      </c>
      <c r="E138" s="206" t="s">
        <v>1133</v>
      </c>
      <c r="F138" s="206" t="s">
        <v>1311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P139</f>
        <v>0</v>
      </c>
      <c r="Q138" s="211"/>
      <c r="R138" s="212">
        <f>R139</f>
        <v>0</v>
      </c>
      <c r="S138" s="211"/>
      <c r="T138" s="21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89</v>
      </c>
      <c r="AT138" s="215" t="s">
        <v>80</v>
      </c>
      <c r="AU138" s="215" t="s">
        <v>81</v>
      </c>
      <c r="AY138" s="214" t="s">
        <v>137</v>
      </c>
      <c r="BK138" s="216">
        <f>BK139</f>
        <v>0</v>
      </c>
    </row>
    <row r="139" s="12" customFormat="1" ht="22.8" customHeight="1">
      <c r="A139" s="12"/>
      <c r="B139" s="203"/>
      <c r="C139" s="204"/>
      <c r="D139" s="205" t="s">
        <v>80</v>
      </c>
      <c r="E139" s="217" t="s">
        <v>1096</v>
      </c>
      <c r="F139" s="217" t="s">
        <v>1293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SUM(P140:P151)</f>
        <v>0</v>
      </c>
      <c r="Q139" s="211"/>
      <c r="R139" s="212">
        <f>SUM(R140:R151)</f>
        <v>0</v>
      </c>
      <c r="S139" s="211"/>
      <c r="T139" s="213">
        <f>SUM(T140:T151)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89</v>
      </c>
      <c r="AT139" s="215" t="s">
        <v>80</v>
      </c>
      <c r="AU139" s="215" t="s">
        <v>89</v>
      </c>
      <c r="AY139" s="214" t="s">
        <v>137</v>
      </c>
      <c r="BK139" s="216">
        <f>SUM(BK140:BK151)</f>
        <v>0</v>
      </c>
    </row>
    <row r="140" s="2" customFormat="1" ht="33" customHeight="1">
      <c r="A140" s="39"/>
      <c r="B140" s="40"/>
      <c r="C140" s="219" t="s">
        <v>194</v>
      </c>
      <c r="D140" s="219" t="s">
        <v>139</v>
      </c>
      <c r="E140" s="220" t="s">
        <v>1312</v>
      </c>
      <c r="F140" s="221" t="s">
        <v>1313</v>
      </c>
      <c r="G140" s="222" t="s">
        <v>921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46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144</v>
      </c>
      <c r="AT140" s="230" t="s">
        <v>139</v>
      </c>
      <c r="AU140" s="230" t="s">
        <v>91</v>
      </c>
      <c r="AY140" s="18" t="s">
        <v>137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89</v>
      </c>
      <c r="BK140" s="231">
        <f>ROUND(I140*H140,2)</f>
        <v>0</v>
      </c>
      <c r="BL140" s="18" t="s">
        <v>144</v>
      </c>
      <c r="BM140" s="230" t="s">
        <v>241</v>
      </c>
    </row>
    <row r="141" s="2" customFormat="1" ht="44.25" customHeight="1">
      <c r="A141" s="39"/>
      <c r="B141" s="40"/>
      <c r="C141" s="219" t="s">
        <v>200</v>
      </c>
      <c r="D141" s="219" t="s">
        <v>139</v>
      </c>
      <c r="E141" s="220" t="s">
        <v>1314</v>
      </c>
      <c r="F141" s="221" t="s">
        <v>1315</v>
      </c>
      <c r="G141" s="222" t="s">
        <v>921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46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144</v>
      </c>
      <c r="AT141" s="230" t="s">
        <v>139</v>
      </c>
      <c r="AU141" s="230" t="s">
        <v>91</v>
      </c>
      <c r="AY141" s="18" t="s">
        <v>137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89</v>
      </c>
      <c r="BK141" s="231">
        <f>ROUND(I141*H141,2)</f>
        <v>0</v>
      </c>
      <c r="BL141" s="18" t="s">
        <v>144</v>
      </c>
      <c r="BM141" s="230" t="s">
        <v>251</v>
      </c>
    </row>
    <row r="142" s="2" customFormat="1" ht="16.5" customHeight="1">
      <c r="A142" s="39"/>
      <c r="B142" s="40"/>
      <c r="C142" s="219" t="s">
        <v>206</v>
      </c>
      <c r="D142" s="219" t="s">
        <v>139</v>
      </c>
      <c r="E142" s="220" t="s">
        <v>1316</v>
      </c>
      <c r="F142" s="221" t="s">
        <v>1317</v>
      </c>
      <c r="G142" s="222" t="s">
        <v>921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46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144</v>
      </c>
      <c r="AT142" s="230" t="s">
        <v>139</v>
      </c>
      <c r="AU142" s="230" t="s">
        <v>91</v>
      </c>
      <c r="AY142" s="18" t="s">
        <v>137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89</v>
      </c>
      <c r="BK142" s="231">
        <f>ROUND(I142*H142,2)</f>
        <v>0</v>
      </c>
      <c r="BL142" s="18" t="s">
        <v>144</v>
      </c>
      <c r="BM142" s="230" t="s">
        <v>260</v>
      </c>
    </row>
    <row r="143" s="2" customFormat="1">
      <c r="A143" s="39"/>
      <c r="B143" s="40"/>
      <c r="C143" s="41"/>
      <c r="D143" s="232" t="s">
        <v>146</v>
      </c>
      <c r="E143" s="41"/>
      <c r="F143" s="233" t="s">
        <v>1318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91</v>
      </c>
    </row>
    <row r="144" s="2" customFormat="1" ht="44.25" customHeight="1">
      <c r="A144" s="39"/>
      <c r="B144" s="40"/>
      <c r="C144" s="219" t="s">
        <v>211</v>
      </c>
      <c r="D144" s="219" t="s">
        <v>139</v>
      </c>
      <c r="E144" s="220" t="s">
        <v>1319</v>
      </c>
      <c r="F144" s="221" t="s">
        <v>1320</v>
      </c>
      <c r="G144" s="222" t="s">
        <v>921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46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144</v>
      </c>
      <c r="AT144" s="230" t="s">
        <v>139</v>
      </c>
      <c r="AU144" s="230" t="s">
        <v>91</v>
      </c>
      <c r="AY144" s="18" t="s">
        <v>137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89</v>
      </c>
      <c r="BK144" s="231">
        <f>ROUND(I144*H144,2)</f>
        <v>0</v>
      </c>
      <c r="BL144" s="18" t="s">
        <v>144</v>
      </c>
      <c r="BM144" s="230" t="s">
        <v>268</v>
      </c>
    </row>
    <row r="145" s="2" customFormat="1" ht="33" customHeight="1">
      <c r="A145" s="39"/>
      <c r="B145" s="40"/>
      <c r="C145" s="219" t="s">
        <v>217</v>
      </c>
      <c r="D145" s="219" t="s">
        <v>139</v>
      </c>
      <c r="E145" s="220" t="s">
        <v>1321</v>
      </c>
      <c r="F145" s="221" t="s">
        <v>1322</v>
      </c>
      <c r="G145" s="222" t="s">
        <v>921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46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144</v>
      </c>
      <c r="AT145" s="230" t="s">
        <v>139</v>
      </c>
      <c r="AU145" s="230" t="s">
        <v>91</v>
      </c>
      <c r="AY145" s="18" t="s">
        <v>137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89</v>
      </c>
      <c r="BK145" s="231">
        <f>ROUND(I145*H145,2)</f>
        <v>0</v>
      </c>
      <c r="BL145" s="18" t="s">
        <v>144</v>
      </c>
      <c r="BM145" s="230" t="s">
        <v>278</v>
      </c>
    </row>
    <row r="146" s="2" customFormat="1">
      <c r="A146" s="39"/>
      <c r="B146" s="40"/>
      <c r="C146" s="41"/>
      <c r="D146" s="232" t="s">
        <v>146</v>
      </c>
      <c r="E146" s="41"/>
      <c r="F146" s="233" t="s">
        <v>1323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146</v>
      </c>
      <c r="AU146" s="18" t="s">
        <v>91</v>
      </c>
    </row>
    <row r="147" s="2" customFormat="1" ht="24.15" customHeight="1">
      <c r="A147" s="39"/>
      <c r="B147" s="40"/>
      <c r="C147" s="219" t="s">
        <v>223</v>
      </c>
      <c r="D147" s="219" t="s">
        <v>139</v>
      </c>
      <c r="E147" s="220" t="s">
        <v>1324</v>
      </c>
      <c r="F147" s="221" t="s">
        <v>1325</v>
      </c>
      <c r="G147" s="222" t="s">
        <v>921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46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144</v>
      </c>
      <c r="AT147" s="230" t="s">
        <v>139</v>
      </c>
      <c r="AU147" s="230" t="s">
        <v>91</v>
      </c>
      <c r="AY147" s="18" t="s">
        <v>137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89</v>
      </c>
      <c r="BK147" s="231">
        <f>ROUND(I147*H147,2)</f>
        <v>0</v>
      </c>
      <c r="BL147" s="18" t="s">
        <v>144</v>
      </c>
      <c r="BM147" s="230" t="s">
        <v>290</v>
      </c>
    </row>
    <row r="148" s="2" customFormat="1">
      <c r="A148" s="39"/>
      <c r="B148" s="40"/>
      <c r="C148" s="41"/>
      <c r="D148" s="232" t="s">
        <v>146</v>
      </c>
      <c r="E148" s="41"/>
      <c r="F148" s="233" t="s">
        <v>1326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91</v>
      </c>
    </row>
    <row r="149" s="2" customFormat="1" ht="24.15" customHeight="1">
      <c r="A149" s="39"/>
      <c r="B149" s="40"/>
      <c r="C149" s="219" t="s">
        <v>230</v>
      </c>
      <c r="D149" s="219" t="s">
        <v>139</v>
      </c>
      <c r="E149" s="220" t="s">
        <v>1327</v>
      </c>
      <c r="F149" s="221" t="s">
        <v>1328</v>
      </c>
      <c r="G149" s="222" t="s">
        <v>921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46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144</v>
      </c>
      <c r="AT149" s="230" t="s">
        <v>139</v>
      </c>
      <c r="AU149" s="230" t="s">
        <v>91</v>
      </c>
      <c r="AY149" s="18" t="s">
        <v>137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89</v>
      </c>
      <c r="BK149" s="231">
        <f>ROUND(I149*H149,2)</f>
        <v>0</v>
      </c>
      <c r="BL149" s="18" t="s">
        <v>144</v>
      </c>
      <c r="BM149" s="230" t="s">
        <v>304</v>
      </c>
    </row>
    <row r="150" s="2" customFormat="1" ht="37.8" customHeight="1">
      <c r="A150" s="39"/>
      <c r="B150" s="40"/>
      <c r="C150" s="219" t="s">
        <v>8</v>
      </c>
      <c r="D150" s="219" t="s">
        <v>139</v>
      </c>
      <c r="E150" s="220" t="s">
        <v>1329</v>
      </c>
      <c r="F150" s="221" t="s">
        <v>1330</v>
      </c>
      <c r="G150" s="222" t="s">
        <v>921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46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144</v>
      </c>
      <c r="AT150" s="230" t="s">
        <v>139</v>
      </c>
      <c r="AU150" s="230" t="s">
        <v>91</v>
      </c>
      <c r="AY150" s="18" t="s">
        <v>137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89</v>
      </c>
      <c r="BK150" s="231">
        <f>ROUND(I150*H150,2)</f>
        <v>0</v>
      </c>
      <c r="BL150" s="18" t="s">
        <v>144</v>
      </c>
      <c r="BM150" s="230" t="s">
        <v>324</v>
      </c>
    </row>
    <row r="151" s="2" customFormat="1" ht="298.05" customHeight="1">
      <c r="A151" s="39"/>
      <c r="B151" s="40"/>
      <c r="C151" s="219" t="s">
        <v>241</v>
      </c>
      <c r="D151" s="219" t="s">
        <v>139</v>
      </c>
      <c r="E151" s="220" t="s">
        <v>1331</v>
      </c>
      <c r="F151" s="221" t="s">
        <v>1332</v>
      </c>
      <c r="G151" s="222" t="s">
        <v>921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46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144</v>
      </c>
      <c r="AT151" s="230" t="s">
        <v>139</v>
      </c>
      <c r="AU151" s="230" t="s">
        <v>91</v>
      </c>
      <c r="AY151" s="18" t="s">
        <v>137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89</v>
      </c>
      <c r="BK151" s="231">
        <f>ROUND(I151*H151,2)</f>
        <v>0</v>
      </c>
      <c r="BL151" s="18" t="s">
        <v>144</v>
      </c>
      <c r="BM151" s="230" t="s">
        <v>335</v>
      </c>
    </row>
    <row r="152" s="12" customFormat="1" ht="25.92" customHeight="1">
      <c r="A152" s="12"/>
      <c r="B152" s="203"/>
      <c r="C152" s="204"/>
      <c r="D152" s="205" t="s">
        <v>80</v>
      </c>
      <c r="E152" s="206" t="s">
        <v>1157</v>
      </c>
      <c r="F152" s="206" t="s">
        <v>1333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P153</f>
        <v>0</v>
      </c>
      <c r="Q152" s="211"/>
      <c r="R152" s="212">
        <f>R153</f>
        <v>0</v>
      </c>
      <c r="S152" s="211"/>
      <c r="T152" s="21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89</v>
      </c>
      <c r="AT152" s="215" t="s">
        <v>80</v>
      </c>
      <c r="AU152" s="215" t="s">
        <v>81</v>
      </c>
      <c r="AY152" s="214" t="s">
        <v>137</v>
      </c>
      <c r="BK152" s="216">
        <f>BK153</f>
        <v>0</v>
      </c>
    </row>
    <row r="153" s="12" customFormat="1" ht="22.8" customHeight="1">
      <c r="A153" s="12"/>
      <c r="B153" s="203"/>
      <c r="C153" s="204"/>
      <c r="D153" s="205" t="s">
        <v>80</v>
      </c>
      <c r="E153" s="217" t="s">
        <v>1096</v>
      </c>
      <c r="F153" s="217" t="s">
        <v>1293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SUM(P154:P164)</f>
        <v>0</v>
      </c>
      <c r="Q153" s="211"/>
      <c r="R153" s="212">
        <f>SUM(R154:R164)</f>
        <v>0</v>
      </c>
      <c r="S153" s="211"/>
      <c r="T153" s="213">
        <f>SUM(T154:T164)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89</v>
      </c>
      <c r="AT153" s="215" t="s">
        <v>80</v>
      </c>
      <c r="AU153" s="215" t="s">
        <v>89</v>
      </c>
      <c r="AY153" s="214" t="s">
        <v>137</v>
      </c>
      <c r="BK153" s="216">
        <f>SUM(BK154:BK164)</f>
        <v>0</v>
      </c>
    </row>
    <row r="154" s="2" customFormat="1" ht="37.8" customHeight="1">
      <c r="A154" s="39"/>
      <c r="B154" s="40"/>
      <c r="C154" s="219" t="s">
        <v>246</v>
      </c>
      <c r="D154" s="219" t="s">
        <v>139</v>
      </c>
      <c r="E154" s="220" t="s">
        <v>1334</v>
      </c>
      <c r="F154" s="221" t="s">
        <v>1335</v>
      </c>
      <c r="G154" s="222" t="s">
        <v>921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46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144</v>
      </c>
      <c r="AT154" s="230" t="s">
        <v>139</v>
      </c>
      <c r="AU154" s="230" t="s">
        <v>91</v>
      </c>
      <c r="AY154" s="18" t="s">
        <v>137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89</v>
      </c>
      <c r="BK154" s="231">
        <f>ROUND(I154*H154,2)</f>
        <v>0</v>
      </c>
      <c r="BL154" s="18" t="s">
        <v>144</v>
      </c>
      <c r="BM154" s="230" t="s">
        <v>345</v>
      </c>
    </row>
    <row r="155" s="2" customFormat="1">
      <c r="A155" s="39"/>
      <c r="B155" s="40"/>
      <c r="C155" s="41"/>
      <c r="D155" s="232" t="s">
        <v>146</v>
      </c>
      <c r="E155" s="41"/>
      <c r="F155" s="233" t="s">
        <v>1336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91</v>
      </c>
    </row>
    <row r="156" s="2" customFormat="1" ht="24.15" customHeight="1">
      <c r="A156" s="39"/>
      <c r="B156" s="40"/>
      <c r="C156" s="219" t="s">
        <v>251</v>
      </c>
      <c r="D156" s="219" t="s">
        <v>139</v>
      </c>
      <c r="E156" s="220" t="s">
        <v>1337</v>
      </c>
      <c r="F156" s="221" t="s">
        <v>1338</v>
      </c>
      <c r="G156" s="222" t="s">
        <v>921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46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144</v>
      </c>
      <c r="AT156" s="230" t="s">
        <v>139</v>
      </c>
      <c r="AU156" s="230" t="s">
        <v>91</v>
      </c>
      <c r="AY156" s="18" t="s">
        <v>137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89</v>
      </c>
      <c r="BK156" s="231">
        <f>ROUND(I156*H156,2)</f>
        <v>0</v>
      </c>
      <c r="BL156" s="18" t="s">
        <v>144</v>
      </c>
      <c r="BM156" s="230" t="s">
        <v>357</v>
      </c>
    </row>
    <row r="157" s="2" customFormat="1">
      <c r="A157" s="39"/>
      <c r="B157" s="40"/>
      <c r="C157" s="41"/>
      <c r="D157" s="232" t="s">
        <v>146</v>
      </c>
      <c r="E157" s="41"/>
      <c r="F157" s="233" t="s">
        <v>1339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91</v>
      </c>
    </row>
    <row r="158" s="2" customFormat="1" ht="62.7" customHeight="1">
      <c r="A158" s="39"/>
      <c r="B158" s="40"/>
      <c r="C158" s="219" t="s">
        <v>255</v>
      </c>
      <c r="D158" s="219" t="s">
        <v>139</v>
      </c>
      <c r="E158" s="220" t="s">
        <v>1340</v>
      </c>
      <c r="F158" s="221" t="s">
        <v>1341</v>
      </c>
      <c r="G158" s="222" t="s">
        <v>921</v>
      </c>
      <c r="H158" s="223">
        <v>1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46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144</v>
      </c>
      <c r="AT158" s="230" t="s">
        <v>139</v>
      </c>
      <c r="AU158" s="230" t="s">
        <v>91</v>
      </c>
      <c r="AY158" s="18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89</v>
      </c>
      <c r="BK158" s="231">
        <f>ROUND(I158*H158,2)</f>
        <v>0</v>
      </c>
      <c r="BL158" s="18" t="s">
        <v>144</v>
      </c>
      <c r="BM158" s="230" t="s">
        <v>370</v>
      </c>
    </row>
    <row r="159" s="2" customFormat="1" ht="24.15" customHeight="1">
      <c r="A159" s="39"/>
      <c r="B159" s="40"/>
      <c r="C159" s="219" t="s">
        <v>260</v>
      </c>
      <c r="D159" s="219" t="s">
        <v>139</v>
      </c>
      <c r="E159" s="220" t="s">
        <v>1342</v>
      </c>
      <c r="F159" s="221" t="s">
        <v>1343</v>
      </c>
      <c r="G159" s="222" t="s">
        <v>921</v>
      </c>
      <c r="H159" s="223">
        <v>1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46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144</v>
      </c>
      <c r="AT159" s="230" t="s">
        <v>139</v>
      </c>
      <c r="AU159" s="230" t="s">
        <v>91</v>
      </c>
      <c r="AY159" s="18" t="s">
        <v>137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89</v>
      </c>
      <c r="BK159" s="231">
        <f>ROUND(I159*H159,2)</f>
        <v>0</v>
      </c>
      <c r="BL159" s="18" t="s">
        <v>144</v>
      </c>
      <c r="BM159" s="230" t="s">
        <v>379</v>
      </c>
    </row>
    <row r="160" s="2" customFormat="1">
      <c r="A160" s="39"/>
      <c r="B160" s="40"/>
      <c r="C160" s="41"/>
      <c r="D160" s="232" t="s">
        <v>146</v>
      </c>
      <c r="E160" s="41"/>
      <c r="F160" s="233" t="s">
        <v>1344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91</v>
      </c>
    </row>
    <row r="161" s="2" customFormat="1" ht="24.15" customHeight="1">
      <c r="A161" s="39"/>
      <c r="B161" s="40"/>
      <c r="C161" s="219" t="s">
        <v>7</v>
      </c>
      <c r="D161" s="219" t="s">
        <v>139</v>
      </c>
      <c r="E161" s="220" t="s">
        <v>1345</v>
      </c>
      <c r="F161" s="221" t="s">
        <v>1346</v>
      </c>
      <c r="G161" s="222" t="s">
        <v>921</v>
      </c>
      <c r="H161" s="223">
        <v>1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46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144</v>
      </c>
      <c r="AT161" s="230" t="s">
        <v>139</v>
      </c>
      <c r="AU161" s="230" t="s">
        <v>91</v>
      </c>
      <c r="AY161" s="18" t="s">
        <v>137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89</v>
      </c>
      <c r="BK161" s="231">
        <f>ROUND(I161*H161,2)</f>
        <v>0</v>
      </c>
      <c r="BL161" s="18" t="s">
        <v>144</v>
      </c>
      <c r="BM161" s="230" t="s">
        <v>388</v>
      </c>
    </row>
    <row r="162" s="2" customFormat="1">
      <c r="A162" s="39"/>
      <c r="B162" s="40"/>
      <c r="C162" s="41"/>
      <c r="D162" s="232" t="s">
        <v>146</v>
      </c>
      <c r="E162" s="41"/>
      <c r="F162" s="233" t="s">
        <v>1347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146</v>
      </c>
      <c r="AU162" s="18" t="s">
        <v>91</v>
      </c>
    </row>
    <row r="163" s="2" customFormat="1" ht="44.25" customHeight="1">
      <c r="A163" s="39"/>
      <c r="B163" s="40"/>
      <c r="C163" s="219" t="s">
        <v>268</v>
      </c>
      <c r="D163" s="219" t="s">
        <v>139</v>
      </c>
      <c r="E163" s="220" t="s">
        <v>1348</v>
      </c>
      <c r="F163" s="221" t="s">
        <v>1349</v>
      </c>
      <c r="G163" s="222" t="s">
        <v>921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46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144</v>
      </c>
      <c r="AT163" s="230" t="s">
        <v>139</v>
      </c>
      <c r="AU163" s="230" t="s">
        <v>91</v>
      </c>
      <c r="AY163" s="18" t="s">
        <v>137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89</v>
      </c>
      <c r="BK163" s="231">
        <f>ROUND(I163*H163,2)</f>
        <v>0</v>
      </c>
      <c r="BL163" s="18" t="s">
        <v>144</v>
      </c>
      <c r="BM163" s="230" t="s">
        <v>398</v>
      </c>
    </row>
    <row r="164" s="2" customFormat="1" ht="16.5" customHeight="1">
      <c r="A164" s="39"/>
      <c r="B164" s="40"/>
      <c r="C164" s="219" t="s">
        <v>272</v>
      </c>
      <c r="D164" s="219" t="s">
        <v>139</v>
      </c>
      <c r="E164" s="220" t="s">
        <v>1350</v>
      </c>
      <c r="F164" s="221" t="s">
        <v>1351</v>
      </c>
      <c r="G164" s="222" t="s">
        <v>921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91" t="s">
        <v>1</v>
      </c>
      <c r="N164" s="292" t="s">
        <v>46</v>
      </c>
      <c r="O164" s="293"/>
      <c r="P164" s="294">
        <f>O164*H164</f>
        <v>0</v>
      </c>
      <c r="Q164" s="294">
        <v>0</v>
      </c>
      <c r="R164" s="294">
        <f>Q164*H164</f>
        <v>0</v>
      </c>
      <c r="S164" s="294">
        <v>0</v>
      </c>
      <c r="T164" s="29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144</v>
      </c>
      <c r="AT164" s="230" t="s">
        <v>139</v>
      </c>
      <c r="AU164" s="230" t="s">
        <v>91</v>
      </c>
      <c r="AY164" s="18" t="s">
        <v>137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89</v>
      </c>
      <c r="BK164" s="231">
        <f>ROUND(I164*H164,2)</f>
        <v>0</v>
      </c>
      <c r="BL164" s="18" t="s">
        <v>144</v>
      </c>
      <c r="BM164" s="230" t="s">
        <v>406</v>
      </c>
    </row>
    <row r="165" s="2" customFormat="1" ht="6.96" customHeight="1">
      <c r="A165" s="39"/>
      <c r="B165" s="67"/>
      <c r="C165" s="68"/>
      <c r="D165" s="68"/>
      <c r="E165" s="68"/>
      <c r="F165" s="68"/>
      <c r="G165" s="68"/>
      <c r="H165" s="68"/>
      <c r="I165" s="68"/>
      <c r="J165" s="68"/>
      <c r="K165" s="68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ngqym5NoqlfEMr5b5jMWtPDBGxrkphAyXXjtmDyAYN0FzCImVcWwQUpYdeSh20SDCkzGqqvEslIc5lnMuFuD2g==" hashValue="rDOJkfo4SHmQJbcnHLo5RUp2vJaXmo2AJhzNrBlb8SO/q2EAhyTqUyPvyYaD+Z+Nz4s8I/jdffKi02wSJ4UtHA==" algorithmName="SHA-512" password="CC35"/>
  <autoFilter ref="C123:K16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2024-06-27T12:04:18Z</dcterms:created>
  <dcterms:modified xsi:type="dcterms:W3CDTF">2024-06-27T12:04:29Z</dcterms:modified>
</cp:coreProperties>
</file>